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16" yWindow="0" windowWidth="34440" windowHeight="17920" tabRatio="599" activeTab="0"/>
  </bookViews>
  <sheets>
    <sheet name="Azimut" sheetId="1" r:id="rId1"/>
  </sheets>
  <definedNames/>
  <calcPr fullCalcOnLoad="1"/>
</workbook>
</file>

<file path=xl/comments1.xml><?xml version="1.0" encoding="utf-8"?>
<comments xmlns="http://schemas.openxmlformats.org/spreadsheetml/2006/main">
  <authors>
    <author>*** ***</author>
  </authors>
  <commentList>
    <comment ref="AG5" authorId="0">
      <text>
        <r>
          <rPr>
            <b/>
            <sz val="9"/>
            <rFont val="Geneva"/>
            <family val="0"/>
          </rPr>
          <t>Déclinaison en radians à 12 h UTC</t>
        </r>
      </text>
    </comment>
    <comment ref="AH5" authorId="0">
      <text>
        <r>
          <rPr>
            <b/>
            <sz val="9"/>
            <rFont val="Geneva"/>
            <family val="0"/>
          </rPr>
          <t>Équation du temps en radians à 12 h UTC</t>
        </r>
      </text>
    </comment>
    <comment ref="A43" authorId="0">
      <text>
        <r>
          <rPr>
            <sz val="9"/>
            <rFont val="Geneva"/>
            <family val="0"/>
          </rPr>
          <t>Angle au pole en radians
équation du temps exclue</t>
        </r>
      </text>
    </comment>
    <comment ref="C3" authorId="0">
      <text>
        <r>
          <rPr>
            <b/>
            <sz val="9"/>
            <rFont val="Geneva"/>
            <family val="0"/>
          </rPr>
          <t>Écrire
N pour nord et
S pour sud</t>
        </r>
      </text>
    </comment>
    <comment ref="D3" authorId="0">
      <text>
        <r>
          <rPr>
            <b/>
            <sz val="9"/>
            <rFont val="Geneva"/>
            <family val="0"/>
          </rPr>
          <t>Degrés</t>
        </r>
      </text>
    </comment>
    <comment ref="E3" authorId="0">
      <text>
        <r>
          <rPr>
            <b/>
            <sz val="9"/>
            <rFont val="Geneva"/>
            <family val="0"/>
          </rPr>
          <t>Minutes</t>
        </r>
      </text>
    </comment>
    <comment ref="K3" authorId="0">
      <text>
        <r>
          <rPr>
            <b/>
            <sz val="9"/>
            <rFont val="Geneva"/>
            <family val="0"/>
          </rPr>
          <t>Écrire
E pour est et
W pour ouest</t>
        </r>
      </text>
    </comment>
    <comment ref="L3" authorId="0">
      <text>
        <r>
          <rPr>
            <b/>
            <sz val="9"/>
            <rFont val="Geneva"/>
            <family val="0"/>
          </rPr>
          <t>Degrés</t>
        </r>
      </text>
    </comment>
    <comment ref="M3" authorId="0">
      <text>
        <r>
          <rPr>
            <b/>
            <sz val="9"/>
            <rFont val="Geneva"/>
            <family val="0"/>
          </rPr>
          <t>Minutes</t>
        </r>
      </text>
    </comment>
  </commentList>
</comments>
</file>

<file path=xl/sharedStrings.xml><?xml version="1.0" encoding="utf-8"?>
<sst xmlns="http://schemas.openxmlformats.org/spreadsheetml/2006/main" count="14" uniqueCount="14">
  <si>
    <t>LATITUDE</t>
  </si>
  <si>
    <t>LONGITUDE</t>
  </si>
  <si>
    <t>POLE</t>
  </si>
  <si>
    <t>DATE</t>
  </si>
  <si>
    <t>HEURE UTC</t>
  </si>
  <si>
    <t>EQTEMPS rad</t>
  </si>
  <si>
    <t>DEC rad</t>
  </si>
  <si>
    <t>LAT rad</t>
  </si>
  <si>
    <t>LON rad</t>
  </si>
  <si>
    <t>N</t>
  </si>
  <si>
    <t>E</t>
  </si>
  <si>
    <t>AZIMUT DU SOLEIL À BESANÇON</t>
  </si>
  <si>
    <t>DATE Ori</t>
  </si>
  <si>
    <t xml:space="preserve">Entrez votre latitude et votre longitude, le tableau donne l'azimut du soleil, par rapport au nord, en fonction de la date et de l'heure UTC. La latitude et la longitude s'expriment en degrés et minutes, écrire N pour Nord, S pour Sud, E pour Est et W pour Ouest. Les formules sont simplifiées et les résultats peuvent présenter une erreur de 1 à 2  degrés. L'équation du temps est prise en compte(précision inférieure à 16 secondes). </t>
  </si>
</sst>
</file>

<file path=xl/styles.xml><?xml version="1.0" encoding="utf-8"?>
<styleSheet xmlns="http://schemas.openxmlformats.org/spreadsheetml/2006/main">
  <numFmts count="1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m"/>
    <numFmt numFmtId="165" formatCode="d/mm/yyyy"/>
    <numFmt numFmtId="166" formatCode="0.000"/>
    <numFmt numFmtId="167" formatCode="0.000000"/>
    <numFmt numFmtId="168" formatCode="dd/mm/yy"/>
  </numFmts>
  <fonts count="11">
    <font>
      <sz val="12"/>
      <name val="Arial"/>
      <family val="0"/>
    </font>
    <font>
      <b/>
      <sz val="12"/>
      <name val="Arial"/>
      <family val="0"/>
    </font>
    <font>
      <i/>
      <sz val="12"/>
      <name val="Arial"/>
      <family val="0"/>
    </font>
    <font>
      <b/>
      <i/>
      <sz val="12"/>
      <name val="Arial"/>
      <family val="0"/>
    </font>
    <font>
      <b/>
      <sz val="24"/>
      <color indexed="53"/>
      <name val="Arial"/>
      <family val="0"/>
    </font>
    <font>
      <sz val="14"/>
      <name val="Arial"/>
      <family val="0"/>
    </font>
    <font>
      <sz val="9"/>
      <name val="Geneva"/>
      <family val="0"/>
    </font>
    <font>
      <b/>
      <sz val="9"/>
      <name val="Geneva"/>
      <family val="0"/>
    </font>
    <font>
      <u val="single"/>
      <sz val="12"/>
      <color indexed="12"/>
      <name val="Arial"/>
      <family val="0"/>
    </font>
    <font>
      <u val="single"/>
      <sz val="12"/>
      <color indexed="36"/>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5">
    <border>
      <left/>
      <right/>
      <top/>
      <bottom/>
      <diagonal/>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20" fontId="0" fillId="0" borderId="0" xfId="0" applyNumberFormat="1" applyAlignment="1">
      <alignment/>
    </xf>
    <xf numFmtId="164" fontId="0" fillId="0" borderId="0" xfId="0" applyNumberFormat="1" applyAlignment="1">
      <alignment/>
    </xf>
    <xf numFmtId="0" fontId="0" fillId="0" borderId="0" xfId="0" applyAlignment="1">
      <alignment horizontal="center" vertical="center"/>
    </xf>
    <xf numFmtId="2" fontId="0" fillId="0" borderId="0" xfId="0" applyNumberFormat="1" applyAlignment="1">
      <alignment/>
    </xf>
    <xf numFmtId="1" fontId="0" fillId="0" borderId="0" xfId="0" applyNumberFormat="1" applyAlignment="1">
      <alignment/>
    </xf>
    <xf numFmtId="166" fontId="0" fillId="0" borderId="0" xfId="0" applyNumberFormat="1" applyAlignment="1">
      <alignment/>
    </xf>
    <xf numFmtId="49" fontId="0" fillId="0" borderId="0" xfId="0" applyNumberFormat="1" applyAlignment="1">
      <alignment horizontal="center"/>
    </xf>
    <xf numFmtId="0" fontId="0" fillId="0" borderId="1" xfId="0" applyBorder="1" applyAlignment="1">
      <alignment/>
    </xf>
    <xf numFmtId="20" fontId="0" fillId="2" borderId="2" xfId="0" applyNumberFormat="1" applyFill="1" applyBorder="1" applyAlignment="1">
      <alignment/>
    </xf>
    <xf numFmtId="20" fontId="0" fillId="2" borderId="3" xfId="0" applyNumberFormat="1" applyFill="1" applyBorder="1" applyAlignment="1">
      <alignment/>
    </xf>
    <xf numFmtId="164" fontId="0" fillId="2" borderId="1" xfId="0" applyNumberFormat="1" applyFill="1" applyBorder="1" applyAlignment="1">
      <alignment/>
    </xf>
    <xf numFmtId="1" fontId="0" fillId="0" borderId="2" xfId="0" applyNumberFormat="1" applyBorder="1" applyAlignment="1">
      <alignment/>
    </xf>
    <xf numFmtId="164" fontId="0" fillId="2" borderId="4" xfId="0" applyNumberFormat="1" applyFill="1" applyBorder="1" applyAlignment="1">
      <alignment/>
    </xf>
    <xf numFmtId="167" fontId="0" fillId="0" borderId="0" xfId="0" applyNumberFormat="1" applyAlignment="1">
      <alignment/>
    </xf>
    <xf numFmtId="0" fontId="0" fillId="0" borderId="0" xfId="0" applyBorder="1" applyAlignment="1">
      <alignment horizontal="center" vertical="center"/>
    </xf>
    <xf numFmtId="0" fontId="5" fillId="0" borderId="0" xfId="0" applyFont="1" applyBorder="1" applyAlignment="1">
      <alignment vertical="top" wrapText="1"/>
    </xf>
    <xf numFmtId="0" fontId="0" fillId="0" borderId="0" xfId="0" applyNumberFormat="1" applyAlignment="1">
      <alignment horizontal="center" vertical="center"/>
    </xf>
    <xf numFmtId="20" fontId="0" fillId="0" borderId="1" xfId="0" applyNumberFormat="1" applyBorder="1" applyAlignment="1">
      <alignment horizontal="center"/>
    </xf>
    <xf numFmtId="0" fontId="0" fillId="0" borderId="0" xfId="0" applyNumberFormat="1" applyAlignment="1">
      <alignment horizontal="center"/>
    </xf>
    <xf numFmtId="1" fontId="0" fillId="0" borderId="3" xfId="0" applyNumberFormat="1" applyBorder="1" applyAlignment="1">
      <alignment/>
    </xf>
    <xf numFmtId="1" fontId="0" fillId="0" borderId="5" xfId="0" applyNumberFormat="1" applyBorder="1" applyAlignment="1">
      <alignment/>
    </xf>
    <xf numFmtId="1" fontId="0" fillId="0" borderId="6" xfId="0" applyNumberFormat="1" applyBorder="1" applyAlignment="1">
      <alignment/>
    </xf>
    <xf numFmtId="49" fontId="0" fillId="0" borderId="0" xfId="0" applyNumberFormat="1" applyAlignment="1">
      <alignment horizontal="center" vertical="center"/>
    </xf>
    <xf numFmtId="168" fontId="0" fillId="0" borderId="0" xfId="0" applyNumberFormat="1" applyAlignment="1">
      <alignment horizontal="center" vertical="center"/>
    </xf>
    <xf numFmtId="20" fontId="0" fillId="0" borderId="0" xfId="0" applyNumberFormat="1" applyAlignment="1">
      <alignment horizontal="center" vertical="center"/>
    </xf>
    <xf numFmtId="49" fontId="0" fillId="3" borderId="0" xfId="0" applyNumberFormat="1" applyFill="1" applyAlignment="1">
      <alignment horizontal="center" vertical="center"/>
    </xf>
    <xf numFmtId="1" fontId="0" fillId="3" borderId="2" xfId="0" applyNumberFormat="1" applyFill="1" applyBorder="1" applyAlignment="1">
      <alignment horizontal="center" vertical="center"/>
    </xf>
    <xf numFmtId="0" fontId="0" fillId="0" borderId="2" xfId="0" applyBorder="1" applyAlignment="1">
      <alignment/>
    </xf>
    <xf numFmtId="0" fontId="0" fillId="0" borderId="3" xfId="0" applyBorder="1" applyAlignment="1">
      <alignment/>
    </xf>
    <xf numFmtId="0" fontId="4"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Feuil2"/>
  <dimension ref="A1:AL51"/>
  <sheetViews>
    <sheetView tabSelected="1" workbookViewId="0" topLeftCell="A1">
      <selection activeCell="A2" sqref="A2:AF2"/>
    </sheetView>
  </sheetViews>
  <sheetFormatPr defaultColWidth="11.5546875" defaultRowHeight="15"/>
  <cols>
    <col min="1" max="1" width="8.4453125" style="0" customWidth="1"/>
    <col min="2" max="2" width="5.3359375" style="0" customWidth="1"/>
    <col min="3" max="32" width="5.6640625" style="0" customWidth="1"/>
    <col min="33" max="33" width="13.6640625" style="0" hidden="1" customWidth="1"/>
    <col min="34" max="34" width="13.3359375" style="4" hidden="1" customWidth="1"/>
    <col min="35" max="35" width="12.6640625" style="5" customWidth="1"/>
  </cols>
  <sheetData>
    <row r="1" spans="1:33" ht="45" customHeight="1" thickTop="1">
      <c r="A1" s="30" t="s">
        <v>11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2"/>
      <c r="AG1" s="15"/>
    </row>
    <row r="2" spans="1:33" ht="58.5" customHeight="1">
      <c r="A2" s="33" t="s">
        <v>13</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5"/>
      <c r="AG2" s="16"/>
    </row>
    <row r="3" spans="1:34" s="3" customFormat="1" ht="21" customHeight="1">
      <c r="A3" s="36" t="s">
        <v>0</v>
      </c>
      <c r="B3" s="37"/>
      <c r="C3" s="26" t="s">
        <v>9</v>
      </c>
      <c r="D3" s="27">
        <v>47</v>
      </c>
      <c r="E3" s="27">
        <v>15</v>
      </c>
      <c r="F3" s="38"/>
      <c r="G3" s="39"/>
      <c r="H3" s="40" t="s">
        <v>1</v>
      </c>
      <c r="I3" s="41"/>
      <c r="J3" s="37"/>
      <c r="K3" s="26" t="s">
        <v>10</v>
      </c>
      <c r="L3" s="27">
        <v>5</v>
      </c>
      <c r="M3" s="27">
        <v>59</v>
      </c>
      <c r="N3" s="38"/>
      <c r="O3" s="42"/>
      <c r="P3" s="42"/>
      <c r="Q3" s="42"/>
      <c r="R3" s="42"/>
      <c r="S3" s="42"/>
      <c r="T3" s="42"/>
      <c r="U3" s="42"/>
      <c r="V3" s="42"/>
      <c r="W3" s="42"/>
      <c r="X3" s="42"/>
      <c r="Y3" s="42"/>
      <c r="Z3" s="42"/>
      <c r="AA3" s="42"/>
      <c r="AB3" s="42"/>
      <c r="AC3" s="42"/>
      <c r="AD3" s="42"/>
      <c r="AE3" s="42"/>
      <c r="AF3" s="43"/>
      <c r="AG3" s="17" t="s">
        <v>7</v>
      </c>
      <c r="AH3" s="17" t="s">
        <v>8</v>
      </c>
    </row>
    <row r="4" spans="1:34" ht="18" customHeight="1">
      <c r="A4" s="8"/>
      <c r="B4" s="28" t="s">
        <v>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9"/>
      <c r="AG4" s="14">
        <f>IF(C3="N",RADIANS(D3+E3/60),RADIANS(-D3-E3/60))</f>
        <v>0.8246680715673207</v>
      </c>
      <c r="AH4" s="14">
        <f>IF(K3="E",RADIANS(-L3-M3/60),RADIANS(L3+M3/60))</f>
        <v>-0.10442886691099405</v>
      </c>
    </row>
    <row r="5" spans="1:36" s="1" customFormat="1" ht="15">
      <c r="A5" s="18" t="s">
        <v>3</v>
      </c>
      <c r="B5" s="9">
        <v>0.16666666666666666</v>
      </c>
      <c r="C5" s="9">
        <v>0.1875</v>
      </c>
      <c r="D5" s="9">
        <v>0.20833333333333334</v>
      </c>
      <c r="E5" s="9">
        <v>0.229166666666667</v>
      </c>
      <c r="F5" s="9">
        <v>0.25</v>
      </c>
      <c r="G5" s="9">
        <v>0.270833333333334</v>
      </c>
      <c r="H5" s="9">
        <v>0.291666666666667</v>
      </c>
      <c r="I5" s="9">
        <v>0.3125</v>
      </c>
      <c r="J5" s="9">
        <v>0.333333333333334</v>
      </c>
      <c r="K5" s="9">
        <v>0.354166666666667</v>
      </c>
      <c r="L5" s="9">
        <v>0.375</v>
      </c>
      <c r="M5" s="9">
        <v>0.395833333333334</v>
      </c>
      <c r="N5" s="9">
        <v>0.416666666666667</v>
      </c>
      <c r="O5" s="9">
        <v>0.4375</v>
      </c>
      <c r="P5" s="9">
        <v>0.458333333333334</v>
      </c>
      <c r="Q5" s="9">
        <v>0.479166666666667</v>
      </c>
      <c r="R5" s="9">
        <v>0.5</v>
      </c>
      <c r="S5" s="9">
        <v>0.520833333333334</v>
      </c>
      <c r="T5" s="9">
        <v>0.541666666666667</v>
      </c>
      <c r="U5" s="9">
        <v>0.5625</v>
      </c>
      <c r="V5" s="9">
        <v>0.583333333333334</v>
      </c>
      <c r="W5" s="9">
        <v>0.604166666666667</v>
      </c>
      <c r="X5" s="9">
        <v>0.625000000000001</v>
      </c>
      <c r="Y5" s="9">
        <v>0.645833333333334</v>
      </c>
      <c r="Z5" s="9">
        <v>0.666666666666667</v>
      </c>
      <c r="AA5" s="9">
        <v>0.687500000000001</v>
      </c>
      <c r="AB5" s="9">
        <v>0.708333333333334</v>
      </c>
      <c r="AC5" s="9">
        <v>0.729166666666667</v>
      </c>
      <c r="AD5" s="9">
        <v>0.750000000000001</v>
      </c>
      <c r="AE5" s="9">
        <v>0.770833333333334</v>
      </c>
      <c r="AF5" s="10">
        <v>0.791666666666667</v>
      </c>
      <c r="AG5" s="7" t="s">
        <v>6</v>
      </c>
      <c r="AH5" s="25" t="s">
        <v>5</v>
      </c>
      <c r="AJ5" s="7"/>
    </row>
    <row r="6" spans="1:38" ht="15">
      <c r="A6" s="11">
        <v>40908</v>
      </c>
      <c r="B6" s="12">
        <f aca="true" t="shared" si="0" ref="B6:K15">IF(azimut($AG$4,$AG6,B$43+$AH6)=0,"",MOD(azimut($AG$4,$AG6,B$43+$AH6),360))</f>
      </c>
      <c r="C6" s="12">
        <f t="shared" si="0"/>
      </c>
      <c r="D6" s="12">
        <f t="shared" si="0"/>
      </c>
      <c r="E6" s="12">
        <f t="shared" si="0"/>
      </c>
      <c r="F6" s="12">
        <f t="shared" si="0"/>
      </c>
      <c r="G6" s="12">
        <f t="shared" si="0"/>
      </c>
      <c r="H6" s="12">
        <f t="shared" si="0"/>
      </c>
      <c r="I6" s="12">
        <f t="shared" si="0"/>
        <v>125.2684590697131</v>
      </c>
      <c r="J6" s="12">
        <f t="shared" si="0"/>
        <v>130.90576283385064</v>
      </c>
      <c r="K6" s="12">
        <f t="shared" si="0"/>
        <v>136.79635162864082</v>
      </c>
      <c r="L6" s="12">
        <f aca="true" t="shared" si="1" ref="L6:U15">IF(azimut($AG$4,$AG6,L$43+$AH6)=0,"",MOD(azimut($AG$4,$AG6,L$43+$AH6),360))</f>
        <v>142.96719520074825</v>
      </c>
      <c r="M6" s="12">
        <f t="shared" si="1"/>
        <v>149.42977623631828</v>
      </c>
      <c r="N6" s="12">
        <f t="shared" si="1"/>
        <v>156.17591903710888</v>
      </c>
      <c r="O6" s="12">
        <f t="shared" si="1"/>
        <v>163.17442250429366</v>
      </c>
      <c r="P6" s="12">
        <f t="shared" si="1"/>
        <v>170.37001598835087</v>
      </c>
      <c r="Q6" s="12">
        <f t="shared" si="1"/>
        <v>177.6861498601137</v>
      </c>
      <c r="R6" s="12">
        <f t="shared" si="1"/>
        <v>185.03213452023653</v>
      </c>
      <c r="S6" s="12">
        <f t="shared" si="1"/>
        <v>192.31364477942722</v>
      </c>
      <c r="T6" s="12">
        <f t="shared" si="1"/>
        <v>199.44414245253844</v>
      </c>
      <c r="U6" s="12">
        <f t="shared" si="1"/>
        <v>206.35435571522277</v>
      </c>
      <c r="V6" s="12">
        <f aca="true" t="shared" si="2" ref="V6:AF15">IF(azimut($AG$4,$AG6,V$43+$AH6)=0,"",MOD(azimut($AG$4,$AG6,V$43+$AH6),360))</f>
        <v>212.99782976556537</v>
      </c>
      <c r="W6" s="12">
        <f t="shared" si="2"/>
        <v>219.35217303731636</v>
      </c>
      <c r="X6" s="12">
        <f t="shared" si="2"/>
        <v>225.4169618050946</v>
      </c>
      <c r="Y6" s="12">
        <f t="shared" si="2"/>
        <v>231.20989578057868</v>
      </c>
      <c r="Z6" s="12">
        <f t="shared" si="2"/>
      </c>
      <c r="AA6" s="12">
        <f t="shared" si="2"/>
      </c>
      <c r="AB6" s="12">
        <f t="shared" si="2"/>
      </c>
      <c r="AC6" s="12">
        <f t="shared" si="2"/>
      </c>
      <c r="AD6" s="12">
        <f t="shared" si="2"/>
      </c>
      <c r="AE6" s="12">
        <f t="shared" si="2"/>
      </c>
      <c r="AF6" s="20">
        <f t="shared" si="2"/>
      </c>
      <c r="AG6" s="14">
        <f>Dec($A6-$AH$43+0.5)</f>
        <v>-0.3985855852803615</v>
      </c>
      <c r="AH6" s="14">
        <f>EquaTemps(($A6-$AH$43+0.5))*PI()/720</f>
        <v>0.01473747034989127</v>
      </c>
      <c r="AJ6" s="6"/>
      <c r="AK6" s="6"/>
      <c r="AL6" s="6"/>
    </row>
    <row r="7" spans="1:38" ht="15">
      <c r="A7" s="11">
        <v>40917</v>
      </c>
      <c r="B7" s="12">
        <f t="shared" si="0"/>
      </c>
      <c r="C7" s="12">
        <f t="shared" si="0"/>
      </c>
      <c r="D7" s="12">
        <f t="shared" si="0"/>
      </c>
      <c r="E7" s="12">
        <f t="shared" si="0"/>
      </c>
      <c r="F7" s="12">
        <f t="shared" si="0"/>
      </c>
      <c r="G7" s="12">
        <f t="shared" si="0"/>
      </c>
      <c r="H7" s="12">
        <f t="shared" si="0"/>
      </c>
      <c r="I7" s="12">
        <f t="shared" si="0"/>
        <v>123.96054723387661</v>
      </c>
      <c r="J7" s="12">
        <f t="shared" si="0"/>
        <v>129.60872446603724</v>
      </c>
      <c r="K7" s="12">
        <f t="shared" si="0"/>
        <v>135.5114743943043</v>
      </c>
      <c r="L7" s="12">
        <f t="shared" si="1"/>
        <v>141.6992887002292</v>
      </c>
      <c r="M7" s="12">
        <f t="shared" si="1"/>
        <v>148.18741776841748</v>
      </c>
      <c r="N7" s="12">
        <f t="shared" si="1"/>
        <v>154.971346044234</v>
      </c>
      <c r="O7" s="12">
        <f t="shared" si="1"/>
        <v>162.0228534775974</v>
      </c>
      <c r="P7" s="12">
        <f t="shared" si="1"/>
        <v>169.28829684616716</v>
      </c>
      <c r="Q7" s="12">
        <f t="shared" si="1"/>
        <v>176.69080456710404</v>
      </c>
      <c r="R7" s="12">
        <f t="shared" si="1"/>
        <v>184.13719925856805</v>
      </c>
      <c r="S7" s="12">
        <f t="shared" si="1"/>
        <v>191.5288424831671</v>
      </c>
      <c r="T7" s="12">
        <f t="shared" si="1"/>
        <v>198.77388994595765</v>
      </c>
      <c r="U7" s="12">
        <f t="shared" si="1"/>
        <v>205.79780034851942</v>
      </c>
      <c r="V7" s="12">
        <f t="shared" si="2"/>
        <v>212.54973590681678</v>
      </c>
      <c r="W7" s="12">
        <f t="shared" si="2"/>
        <v>219.00425556448198</v>
      </c>
      <c r="X7" s="12">
        <f t="shared" si="2"/>
        <v>225.1592659528157</v>
      </c>
      <c r="Y7" s="12">
        <f t="shared" si="2"/>
        <v>231.03192968511752</v>
      </c>
      <c r="Z7" s="12">
        <f t="shared" si="2"/>
        <v>236.65418095530538</v>
      </c>
      <c r="AA7" s="12">
        <f t="shared" si="2"/>
      </c>
      <c r="AB7" s="12">
        <f t="shared" si="2"/>
      </c>
      <c r="AC7" s="12">
        <f t="shared" si="2"/>
      </c>
      <c r="AD7" s="12">
        <f t="shared" si="2"/>
      </c>
      <c r="AE7" s="12">
        <f t="shared" si="2"/>
      </c>
      <c r="AF7" s="20">
        <f t="shared" si="2"/>
      </c>
      <c r="AG7" s="14">
        <f aca="true" t="shared" si="3" ref="AG7:AG42">Dec(A7-$AH$43+0.5)</f>
        <v>-0.38148557986654424</v>
      </c>
      <c r="AH7" s="14">
        <f aca="true" t="shared" si="4" ref="AH7:AH42">EquaTemps(($A7-$AH$43+0.5))*PI()/720</f>
        <v>0.03169326113035386</v>
      </c>
      <c r="AJ7" s="6"/>
      <c r="AK7" s="6"/>
      <c r="AL7" s="6"/>
    </row>
    <row r="8" spans="1:38" ht="15">
      <c r="A8" s="11">
        <v>40927</v>
      </c>
      <c r="B8" s="12">
        <f t="shared" si="0"/>
      </c>
      <c r="C8" s="12">
        <f t="shared" si="0"/>
      </c>
      <c r="D8" s="12">
        <f t="shared" si="0"/>
      </c>
      <c r="E8" s="12">
        <f t="shared" si="0"/>
      </c>
      <c r="F8" s="12">
        <f t="shared" si="0"/>
      </c>
      <c r="G8" s="12">
        <f t="shared" si="0"/>
      </c>
      <c r="H8" s="12">
        <f t="shared" si="0"/>
      </c>
      <c r="I8" s="12">
        <f t="shared" si="0"/>
        <v>122.248068893154</v>
      </c>
      <c r="J8" s="12">
        <f t="shared" si="0"/>
        <v>127.93802880438352</v>
      </c>
      <c r="K8" s="12">
        <f t="shared" si="0"/>
        <v>133.88832287247368</v>
      </c>
      <c r="L8" s="12">
        <f t="shared" si="1"/>
        <v>140.13438895300942</v>
      </c>
      <c r="M8" s="12">
        <f t="shared" si="1"/>
        <v>146.69648850576152</v>
      </c>
      <c r="N8" s="12">
        <f t="shared" si="1"/>
        <v>153.57459507990887</v>
      </c>
      <c r="O8" s="12">
        <f t="shared" si="1"/>
        <v>160.74356429427797</v>
      </c>
      <c r="P8" s="12">
        <f t="shared" si="1"/>
        <v>168.15042176614006</v>
      </c>
      <c r="Q8" s="12">
        <f t="shared" si="1"/>
        <v>175.71583864241848</v>
      </c>
      <c r="R8" s="12">
        <f t="shared" si="1"/>
        <v>183.34103658746275</v>
      </c>
      <c r="S8" s="12">
        <f t="shared" si="1"/>
        <v>190.91949870556058</v>
      </c>
      <c r="T8" s="12">
        <f t="shared" si="1"/>
        <v>198.35077802652097</v>
      </c>
      <c r="U8" s="12">
        <f t="shared" si="1"/>
        <v>205.55264829729825</v>
      </c>
      <c r="V8" s="12">
        <f t="shared" si="2"/>
        <v>212.4686905440222</v>
      </c>
      <c r="W8" s="12">
        <f t="shared" si="2"/>
        <v>219.07038994216506</v>
      </c>
      <c r="X8" s="12">
        <f t="shared" si="2"/>
        <v>225.35485261425492</v>
      </c>
      <c r="Y8" s="12">
        <f t="shared" si="2"/>
        <v>231.34011444802894</v>
      </c>
      <c r="Z8" s="12">
        <f t="shared" si="2"/>
        <v>237.0599825034086</v>
      </c>
      <c r="AA8" s="12">
        <f t="shared" si="2"/>
      </c>
      <c r="AB8" s="12">
        <f t="shared" si="2"/>
      </c>
      <c r="AC8" s="12">
        <f t="shared" si="2"/>
      </c>
      <c r="AD8" s="12">
        <f t="shared" si="2"/>
      </c>
      <c r="AE8" s="12">
        <f t="shared" si="2"/>
      </c>
      <c r="AF8" s="20">
        <f t="shared" si="2"/>
      </c>
      <c r="AG8" s="14">
        <f t="shared" si="3"/>
        <v>-0.35112961268991333</v>
      </c>
      <c r="AH8" s="14">
        <f t="shared" si="4"/>
        <v>0.04708362047257516</v>
      </c>
      <c r="AJ8" s="6"/>
      <c r="AK8" s="6"/>
      <c r="AL8" s="6"/>
    </row>
    <row r="9" spans="1:38" ht="15">
      <c r="A9" s="11">
        <v>40938</v>
      </c>
      <c r="B9" s="12">
        <f t="shared" si="0"/>
      </c>
      <c r="C9" s="12">
        <f t="shared" si="0"/>
      </c>
      <c r="D9" s="12">
        <f t="shared" si="0"/>
      </c>
      <c r="E9" s="12">
        <f t="shared" si="0"/>
      </c>
      <c r="F9" s="12">
        <f t="shared" si="0"/>
      </c>
      <c r="G9" s="12">
        <f t="shared" si="0"/>
      </c>
      <c r="H9" s="12">
        <f t="shared" si="0"/>
      </c>
      <c r="I9" s="12">
        <f t="shared" si="0"/>
        <v>120.15077418827943</v>
      </c>
      <c r="J9" s="12">
        <f t="shared" si="0"/>
        <v>125.91732803974443</v>
      </c>
      <c r="K9" s="12">
        <f t="shared" si="0"/>
        <v>131.95659299078486</v>
      </c>
      <c r="L9" s="12">
        <f t="shared" si="1"/>
        <v>138.3107034585247</v>
      </c>
      <c r="M9" s="12">
        <f t="shared" si="1"/>
        <v>145.00657986580686</v>
      </c>
      <c r="N9" s="12">
        <f t="shared" si="1"/>
        <v>152.0498097569168</v>
      </c>
      <c r="O9" s="12">
        <f t="shared" si="1"/>
        <v>159.4183988053775</v>
      </c>
      <c r="P9" s="12">
        <f t="shared" si="1"/>
        <v>167.05856455382096</v>
      </c>
      <c r="Q9" s="12">
        <f t="shared" si="1"/>
        <v>174.88525279645793</v>
      </c>
      <c r="R9" s="12">
        <f t="shared" si="1"/>
        <v>182.78930122668982</v>
      </c>
      <c r="S9" s="12">
        <f t="shared" si="1"/>
        <v>190.6508971269161</v>
      </c>
      <c r="T9" s="12">
        <f t="shared" si="1"/>
        <v>198.3561203587785</v>
      </c>
      <c r="U9" s="12">
        <f t="shared" si="1"/>
        <v>205.81175780308564</v>
      </c>
      <c r="V9" s="12">
        <f t="shared" si="2"/>
        <v>212.9544850396909</v>
      </c>
      <c r="W9" s="12">
        <f t="shared" si="2"/>
        <v>219.75321919202116</v>
      </c>
      <c r="X9" s="12">
        <f t="shared" si="2"/>
        <v>226.20603129675933</v>
      </c>
      <c r="Y9" s="12">
        <f t="shared" si="2"/>
        <v>232.33423505741197</v>
      </c>
      <c r="Z9" s="12">
        <f t="shared" si="2"/>
        <v>238.17605100385757</v>
      </c>
      <c r="AA9" s="12">
        <f t="shared" si="2"/>
      </c>
      <c r="AB9" s="12">
        <f t="shared" si="2"/>
      </c>
      <c r="AC9" s="12">
        <f t="shared" si="2"/>
      </c>
      <c r="AD9" s="12">
        <f t="shared" si="2"/>
      </c>
      <c r="AE9" s="12">
        <f t="shared" si="2"/>
      </c>
      <c r="AF9" s="20">
        <f t="shared" si="2"/>
      </c>
      <c r="AG9" s="14">
        <f t="shared" si="3"/>
        <v>-0.30511876430786916</v>
      </c>
      <c r="AH9" s="14">
        <f t="shared" si="4"/>
        <v>0.058257575267239146</v>
      </c>
      <c r="AJ9" s="6"/>
      <c r="AK9" s="6"/>
      <c r="AL9" s="6"/>
    </row>
    <row r="10" spans="1:38" ht="15">
      <c r="A10" s="11">
        <v>40948</v>
      </c>
      <c r="B10" s="12">
        <f t="shared" si="0"/>
      </c>
      <c r="C10" s="12">
        <f t="shared" si="0"/>
      </c>
      <c r="D10" s="12">
        <f t="shared" si="0"/>
      </c>
      <c r="E10" s="12">
        <f t="shared" si="0"/>
      </c>
      <c r="F10" s="12">
        <f t="shared" si="0"/>
      </c>
      <c r="G10" s="12">
        <f t="shared" si="0"/>
      </c>
      <c r="H10" s="12">
        <f t="shared" si="0"/>
        <v>112.51048253399928</v>
      </c>
      <c r="I10" s="12">
        <f t="shared" si="0"/>
        <v>118.13644784522879</v>
      </c>
      <c r="J10" s="12">
        <f t="shared" si="0"/>
        <v>123.9934609303993</v>
      </c>
      <c r="K10" s="12">
        <f t="shared" si="0"/>
        <v>130.14079105914286</v>
      </c>
      <c r="L10" s="12">
        <f t="shared" si="1"/>
        <v>136.6279599932991</v>
      </c>
      <c r="M10" s="12">
        <f t="shared" si="1"/>
        <v>143.48922970763732</v>
      </c>
      <c r="N10" s="12">
        <f t="shared" si="1"/>
        <v>150.73616192953273</v>
      </c>
      <c r="O10" s="12">
        <f t="shared" si="1"/>
        <v>158.34952812286443</v>
      </c>
      <c r="P10" s="12">
        <f t="shared" si="1"/>
        <v>166.27316925888314</v>
      </c>
      <c r="Q10" s="12">
        <f t="shared" si="1"/>
        <v>174.41334849076034</v>
      </c>
      <c r="R10" s="12">
        <f t="shared" si="1"/>
        <v>182.6464788311842</v>
      </c>
      <c r="S10" s="12">
        <f t="shared" si="1"/>
        <v>190.83521523824413</v>
      </c>
      <c r="T10" s="12">
        <f t="shared" si="1"/>
        <v>198.84885547932797</v>
      </c>
      <c r="U10" s="12">
        <f t="shared" si="1"/>
        <v>206.58162701370298</v>
      </c>
      <c r="V10" s="12">
        <f t="shared" si="2"/>
        <v>213.96361663180485</v>
      </c>
      <c r="W10" s="12">
        <f t="shared" si="2"/>
        <v>220.96288748760531</v>
      </c>
      <c r="X10" s="12">
        <f t="shared" si="2"/>
        <v>227.58088759938468</v>
      </c>
      <c r="Y10" s="12">
        <f t="shared" si="2"/>
        <v>233.84469666209822</v>
      </c>
      <c r="Z10" s="12">
        <f t="shared" si="2"/>
        <v>239.79912095849684</v>
      </c>
      <c r="AA10" s="12">
        <f t="shared" si="2"/>
        <v>245.50043896163157</v>
      </c>
      <c r="AB10" s="12">
        <f t="shared" si="2"/>
      </c>
      <c r="AC10" s="12">
        <f t="shared" si="2"/>
      </c>
      <c r="AD10" s="12">
        <f t="shared" si="2"/>
      </c>
      <c r="AE10" s="12">
        <f t="shared" si="2"/>
      </c>
      <c r="AF10" s="20">
        <f t="shared" si="2"/>
      </c>
      <c r="AG10" s="14">
        <f t="shared" si="3"/>
        <v>-0.2533346857903926</v>
      </c>
      <c r="AH10" s="14">
        <f t="shared" si="4"/>
        <v>0.062381003032929754</v>
      </c>
      <c r="AJ10" s="6"/>
      <c r="AK10" s="6"/>
      <c r="AL10" s="6"/>
    </row>
    <row r="11" spans="1:38" ht="15">
      <c r="A11" s="11">
        <v>40958</v>
      </c>
      <c r="B11" s="12">
        <f t="shared" si="0"/>
      </c>
      <c r="C11" s="12">
        <f t="shared" si="0"/>
      </c>
      <c r="D11" s="12">
        <f t="shared" si="0"/>
      </c>
      <c r="E11" s="12">
        <f t="shared" si="0"/>
      </c>
      <c r="F11" s="12">
        <f t="shared" si="0"/>
      </c>
      <c r="G11" s="12">
        <f t="shared" si="0"/>
      </c>
      <c r="H11" s="12">
        <f t="shared" si="0"/>
        <v>110.37063865829349</v>
      </c>
      <c r="I11" s="12">
        <f t="shared" si="0"/>
        <v>116.08266576180306</v>
      </c>
      <c r="J11" s="12">
        <f t="shared" si="0"/>
        <v>122.0422769518112</v>
      </c>
      <c r="K11" s="12">
        <f t="shared" si="0"/>
        <v>128.31661655399986</v>
      </c>
      <c r="L11" s="12">
        <f t="shared" si="1"/>
        <v>134.96412300964587</v>
      </c>
      <c r="M11" s="12">
        <f t="shared" si="1"/>
        <v>142.02804497700524</v>
      </c>
      <c r="N11" s="12">
        <f t="shared" si="1"/>
        <v>149.52718302599416</v>
      </c>
      <c r="O11" s="12">
        <f t="shared" si="1"/>
        <v>157.4452128115014</v>
      </c>
      <c r="P11" s="12">
        <f t="shared" si="1"/>
        <v>165.7217413755643</v>
      </c>
      <c r="Q11" s="12">
        <f t="shared" si="1"/>
        <v>174.25001460146626</v>
      </c>
      <c r="R11" s="12">
        <f t="shared" si="1"/>
        <v>182.8856710849925</v>
      </c>
      <c r="S11" s="12">
        <f t="shared" si="1"/>
        <v>191.4669880602134</v>
      </c>
      <c r="T11" s="12">
        <f t="shared" si="1"/>
        <v>199.84112674189305</v>
      </c>
      <c r="U11" s="12">
        <f t="shared" si="1"/>
        <v>207.88725769344677</v>
      </c>
      <c r="V11" s="12">
        <f t="shared" si="2"/>
        <v>215.52937391455754</v>
      </c>
      <c r="W11" s="12">
        <f t="shared" si="2"/>
        <v>222.7372781093496</v>
      </c>
      <c r="X11" s="12">
        <f t="shared" si="2"/>
        <v>229.51929401804816</v>
      </c>
      <c r="Y11" s="12">
        <f t="shared" si="2"/>
        <v>235.91168549745922</v>
      </c>
      <c r="Z11" s="12">
        <f t="shared" si="2"/>
        <v>241.96871573928485</v>
      </c>
      <c r="AA11" s="12">
        <f t="shared" si="2"/>
        <v>247.7551741625232</v>
      </c>
      <c r="AB11" s="12">
        <f t="shared" si="2"/>
        <v>253.34181154419812</v>
      </c>
      <c r="AC11" s="12">
        <f t="shared" si="2"/>
      </c>
      <c r="AD11" s="12">
        <f t="shared" si="2"/>
      </c>
      <c r="AE11" s="12">
        <f t="shared" si="2"/>
      </c>
      <c r="AF11" s="20">
        <f t="shared" si="2"/>
      </c>
      <c r="AG11" s="14">
        <f t="shared" si="3"/>
        <v>-0.19383772439331787</v>
      </c>
      <c r="AH11" s="14">
        <f t="shared" si="4"/>
        <v>0.06071848746935006</v>
      </c>
      <c r="AJ11" s="6"/>
      <c r="AK11" s="6"/>
      <c r="AL11" s="6"/>
    </row>
    <row r="12" spans="1:38" ht="15">
      <c r="A12" s="11">
        <v>40966</v>
      </c>
      <c r="B12" s="12">
        <f t="shared" si="0"/>
      </c>
      <c r="C12" s="12">
        <f t="shared" si="0"/>
      </c>
      <c r="D12" s="12">
        <f t="shared" si="0"/>
      </c>
      <c r="E12" s="12">
        <f t="shared" si="0"/>
      </c>
      <c r="F12" s="12">
        <f t="shared" si="0"/>
      </c>
      <c r="G12" s="12">
        <f t="shared" si="0"/>
        <v>103.0624836649465</v>
      </c>
      <c r="H12" s="12">
        <f t="shared" si="0"/>
        <v>108.65559253732867</v>
      </c>
      <c r="I12" s="12">
        <f t="shared" si="0"/>
        <v>114.4357840409478</v>
      </c>
      <c r="J12" s="12">
        <f t="shared" si="0"/>
        <v>120.48094990748157</v>
      </c>
      <c r="K12" s="12">
        <f t="shared" si="0"/>
        <v>126.86554261223347</v>
      </c>
      <c r="L12" s="12">
        <f t="shared" si="1"/>
        <v>133.6565432795055</v>
      </c>
      <c r="M12" s="12">
        <f t="shared" si="1"/>
        <v>140.9059971176058</v>
      </c>
      <c r="N12" s="12">
        <f t="shared" si="1"/>
        <v>148.63988164240263</v>
      </c>
      <c r="O12" s="12">
        <f t="shared" si="1"/>
        <v>156.84457230486623</v>
      </c>
      <c r="P12" s="12">
        <f t="shared" si="1"/>
        <v>165.45476012508902</v>
      </c>
      <c r="Q12" s="12">
        <f t="shared" si="1"/>
        <v>174.34927015060782</v>
      </c>
      <c r="R12" s="12">
        <f t="shared" si="1"/>
        <v>183.3610948895313</v>
      </c>
      <c r="S12" s="12">
        <f t="shared" si="1"/>
        <v>192.30265644238114</v>
      </c>
      <c r="T12" s="12">
        <f t="shared" si="1"/>
        <v>200.99881733574716</v>
      </c>
      <c r="U12" s="12">
        <f t="shared" si="1"/>
        <v>209.31513804808947</v>
      </c>
      <c r="V12" s="12">
        <f t="shared" si="2"/>
        <v>217.17200603506234</v>
      </c>
      <c r="W12" s="12">
        <f t="shared" si="2"/>
        <v>224.54360737194418</v>
      </c>
      <c r="X12" s="12">
        <f t="shared" si="2"/>
        <v>231.447156070835</v>
      </c>
      <c r="Y12" s="12">
        <f t="shared" si="2"/>
        <v>237.92925831385344</v>
      </c>
      <c r="Z12" s="12">
        <f t="shared" si="2"/>
        <v>244.05394497038822</v>
      </c>
      <c r="AA12" s="12">
        <f t="shared" si="2"/>
        <v>249.8942754190046</v>
      </c>
      <c r="AB12" s="12">
        <f t="shared" si="2"/>
        <v>255.52749048105562</v>
      </c>
      <c r="AC12" s="12">
        <f t="shared" si="2"/>
      </c>
      <c r="AD12" s="12">
        <f t="shared" si="2"/>
      </c>
      <c r="AE12" s="12">
        <f t="shared" si="2"/>
      </c>
      <c r="AF12" s="20">
        <f t="shared" si="2"/>
      </c>
      <c r="AG12" s="14">
        <f t="shared" si="3"/>
        <v>-0.1419924256268822</v>
      </c>
      <c r="AH12" s="14">
        <f t="shared" si="4"/>
        <v>0.05563542707836828</v>
      </c>
      <c r="AJ12" s="6"/>
      <c r="AK12" s="6"/>
      <c r="AL12" s="6"/>
    </row>
    <row r="13" spans="1:38" ht="15">
      <c r="A13" s="11">
        <v>40977</v>
      </c>
      <c r="B13" s="12">
        <f t="shared" si="0"/>
      </c>
      <c r="C13" s="12">
        <f t="shared" si="0"/>
      </c>
      <c r="D13" s="12">
        <f t="shared" si="0"/>
      </c>
      <c r="E13" s="12">
        <f t="shared" si="0"/>
      </c>
      <c r="F13" s="12">
        <f t="shared" si="0"/>
      </c>
      <c r="G13" s="12">
        <f t="shared" si="0"/>
        <v>100.65305153322845</v>
      </c>
      <c r="H13" s="12">
        <f t="shared" si="0"/>
        <v>106.31075271471052</v>
      </c>
      <c r="I13" s="12">
        <f t="shared" si="0"/>
        <v>112.17606471005293</v>
      </c>
      <c r="J13" s="12">
        <f t="shared" si="0"/>
        <v>118.33578702281297</v>
      </c>
      <c r="K13" s="12">
        <f t="shared" si="0"/>
        <v>124.87623694928982</v>
      </c>
      <c r="L13" s="12">
        <f t="shared" si="1"/>
        <v>131.8787744525853</v>
      </c>
      <c r="M13" s="12">
        <f t="shared" si="1"/>
        <v>139.4107852404112</v>
      </c>
      <c r="N13" s="12">
        <f t="shared" si="1"/>
        <v>147.51120571621232</v>
      </c>
      <c r="O13" s="12">
        <f t="shared" si="1"/>
        <v>156.17150374704883</v>
      </c>
      <c r="P13" s="12">
        <f t="shared" si="1"/>
        <v>165.31719855737242</v>
      </c>
      <c r="Q13" s="12">
        <f t="shared" si="1"/>
        <v>174.7997519508077</v>
      </c>
      <c r="R13" s="12">
        <f t="shared" si="1"/>
        <v>184.4093728978912</v>
      </c>
      <c r="S13" s="12">
        <f t="shared" si="1"/>
        <v>193.91097867468247</v>
      </c>
      <c r="T13" s="12">
        <f t="shared" si="1"/>
        <v>203.09106228578923</v>
      </c>
      <c r="U13" s="12">
        <f t="shared" si="1"/>
        <v>211.79521014506054</v>
      </c>
      <c r="V13" s="12">
        <f t="shared" si="2"/>
        <v>219.9429212979826</v>
      </c>
      <c r="W13" s="12">
        <f t="shared" si="2"/>
        <v>227.5208529914533</v>
      </c>
      <c r="X13" s="12">
        <f t="shared" si="2"/>
        <v>234.5647826744337</v>
      </c>
      <c r="Y13" s="12">
        <f t="shared" si="2"/>
        <v>241.14038184387357</v>
      </c>
      <c r="Z13" s="12">
        <f t="shared" si="2"/>
        <v>247.32826554131717</v>
      </c>
      <c r="AA13" s="12">
        <f t="shared" si="2"/>
        <v>253.21456506199956</v>
      </c>
      <c r="AB13" s="12">
        <f t="shared" si="2"/>
        <v>258.8861238834537</v>
      </c>
      <c r="AC13" s="12">
        <f t="shared" si="2"/>
      </c>
      <c r="AD13" s="12">
        <f t="shared" si="2"/>
      </c>
      <c r="AE13" s="12">
        <f t="shared" si="2"/>
      </c>
      <c r="AF13" s="20">
        <f t="shared" si="2"/>
      </c>
      <c r="AG13" s="14">
        <f t="shared" si="3"/>
        <v>-0.06665827857295722</v>
      </c>
      <c r="AH13" s="14">
        <f t="shared" si="4"/>
        <v>0.04437673011417977</v>
      </c>
      <c r="AJ13" s="6"/>
      <c r="AK13" s="6"/>
      <c r="AL13" s="6"/>
    </row>
    <row r="14" spans="1:38" ht="15">
      <c r="A14" s="11">
        <v>40987</v>
      </c>
      <c r="B14" s="12">
        <f t="shared" si="0"/>
      </c>
      <c r="C14" s="12">
        <f t="shared" si="0"/>
      </c>
      <c r="D14" s="12">
        <f t="shared" si="0"/>
      </c>
      <c r="E14" s="12">
        <f t="shared" si="0"/>
      </c>
      <c r="F14" s="12">
        <f t="shared" si="0"/>
        <v>92.93034352785762</v>
      </c>
      <c r="G14" s="12">
        <f t="shared" si="0"/>
        <v>98.4904011961421</v>
      </c>
      <c r="H14" s="12">
        <f t="shared" si="0"/>
        <v>104.18795752369557</v>
      </c>
      <c r="I14" s="12">
        <f t="shared" si="0"/>
        <v>110.11486331248918</v>
      </c>
      <c r="J14" s="12">
        <f t="shared" si="0"/>
        <v>116.36717523381864</v>
      </c>
      <c r="K14" s="12">
        <f t="shared" si="0"/>
        <v>123.04411996591708</v>
      </c>
      <c r="L14" s="12">
        <f t="shared" si="1"/>
        <v>130.2434396352677</v>
      </c>
      <c r="M14" s="12">
        <f t="shared" si="1"/>
        <v>138.05091107241026</v>
      </c>
      <c r="N14" s="12">
        <f t="shared" si="1"/>
        <v>146.52191020253267</v>
      </c>
      <c r="O14" s="12">
        <f t="shared" si="1"/>
        <v>155.65532809521147</v>
      </c>
      <c r="P14" s="12">
        <f t="shared" si="1"/>
        <v>165.36613229710397</v>
      </c>
      <c r="Q14" s="12">
        <f t="shared" si="1"/>
        <v>175.47132176799695</v>
      </c>
      <c r="R14" s="12">
        <f t="shared" si="1"/>
        <v>185.70672078292228</v>
      </c>
      <c r="S14" s="12">
        <f t="shared" si="1"/>
        <v>195.77869724330031</v>
      </c>
      <c r="T14" s="12">
        <f t="shared" si="1"/>
        <v>205.43037266511706</v>
      </c>
      <c r="U14" s="12">
        <f t="shared" si="1"/>
        <v>214.48990187075356</v>
      </c>
      <c r="V14" s="12">
        <f t="shared" si="2"/>
        <v>222.88307273106383</v>
      </c>
      <c r="W14" s="12">
        <f t="shared" si="2"/>
        <v>230.61676736178123</v>
      </c>
      <c r="X14" s="12">
        <f t="shared" si="2"/>
        <v>237.75108127451472</v>
      </c>
      <c r="Y14" s="12">
        <f t="shared" si="2"/>
        <v>244.37394942857497</v>
      </c>
      <c r="Z14" s="12">
        <f t="shared" si="2"/>
        <v>250.58369173054442</v>
      </c>
      <c r="AA14" s="12">
        <f t="shared" si="2"/>
        <v>256.4793169074432</v>
      </c>
      <c r="AB14" s="12">
        <f t="shared" si="2"/>
        <v>262.1563962252559</v>
      </c>
      <c r="AC14" s="12">
        <f t="shared" si="2"/>
        <v>267.7063362690642</v>
      </c>
      <c r="AD14" s="12">
        <f t="shared" si="2"/>
      </c>
      <c r="AE14" s="12">
        <f t="shared" si="2"/>
      </c>
      <c r="AF14" s="20">
        <f t="shared" si="2"/>
      </c>
      <c r="AG14" s="14">
        <f t="shared" si="3"/>
        <v>0.0036921798747628553</v>
      </c>
      <c r="AH14" s="14">
        <f t="shared" si="4"/>
        <v>0.031427822109368835</v>
      </c>
      <c r="AJ14" s="6"/>
      <c r="AK14" s="6"/>
      <c r="AL14" s="6"/>
    </row>
    <row r="15" spans="1:38" ht="15">
      <c r="A15" s="11">
        <v>40998</v>
      </c>
      <c r="B15" s="12">
        <f t="shared" si="0"/>
      </c>
      <c r="C15" s="12">
        <f t="shared" si="0"/>
      </c>
      <c r="D15" s="12">
        <f t="shared" si="0"/>
      </c>
      <c r="E15" s="12">
        <f t="shared" si="0"/>
        <v>85.07086955394652</v>
      </c>
      <c r="F15" s="12">
        <f t="shared" si="0"/>
        <v>90.56745941863983</v>
      </c>
      <c r="G15" s="12">
        <f t="shared" si="0"/>
        <v>96.12745358540384</v>
      </c>
      <c r="H15" s="12">
        <f t="shared" si="0"/>
        <v>101.84272949343122</v>
      </c>
      <c r="I15" s="12">
        <f t="shared" si="0"/>
        <v>107.81206417699943</v>
      </c>
      <c r="J15" s="12">
        <f t="shared" si="0"/>
        <v>114.14287090390835</v>
      </c>
      <c r="K15" s="12">
        <f t="shared" si="0"/>
        <v>120.9510245537246</v>
      </c>
      <c r="L15" s="12">
        <f t="shared" si="1"/>
        <v>128.3565842535873</v>
      </c>
      <c r="M15" s="12">
        <f t="shared" si="1"/>
        <v>136.47192642837453</v>
      </c>
      <c r="N15" s="12">
        <f t="shared" si="1"/>
        <v>145.3781973038852</v>
      </c>
      <c r="O15" s="12">
        <f t="shared" si="1"/>
        <v>155.0883784487928</v>
      </c>
      <c r="P15" s="12">
        <f t="shared" si="1"/>
        <v>165.50460337354755</v>
      </c>
      <c r="Q15" s="12">
        <f t="shared" si="1"/>
        <v>176.39298618908296</v>
      </c>
      <c r="R15" s="12">
        <f t="shared" si="1"/>
        <v>187.40688499311716</v>
      </c>
      <c r="S15" s="12">
        <f t="shared" si="1"/>
        <v>198.16662094437626</v>
      </c>
      <c r="T15" s="12">
        <f t="shared" si="1"/>
        <v>208.35806524193143</v>
      </c>
      <c r="U15" s="12">
        <f t="shared" si="1"/>
        <v>217.79477211476845</v>
      </c>
      <c r="V15" s="12">
        <f t="shared" si="2"/>
        <v>226.42162101479298</v>
      </c>
      <c r="W15" s="12">
        <f t="shared" si="2"/>
        <v>234.2800293911913</v>
      </c>
      <c r="X15" s="12">
        <f t="shared" si="2"/>
        <v>241.46547427684447</v>
      </c>
      <c r="Y15" s="12">
        <f t="shared" si="2"/>
        <v>248.09498189071252</v>
      </c>
      <c r="Z15" s="12">
        <f t="shared" si="2"/>
        <v>254.288036115855</v>
      </c>
      <c r="AA15" s="12">
        <f t="shared" si="2"/>
        <v>260.1577990809765</v>
      </c>
      <c r="AB15" s="12">
        <f t="shared" si="2"/>
        <v>265.808583661198</v>
      </c>
      <c r="AC15" s="12">
        <f t="shared" si="2"/>
        <v>271.3365332616979</v>
      </c>
      <c r="AD15" s="12">
        <f t="shared" si="2"/>
      </c>
      <c r="AE15" s="12">
        <f t="shared" si="2"/>
      </c>
      <c r="AF15" s="20">
        <f t="shared" si="2"/>
      </c>
      <c r="AG15" s="14">
        <f t="shared" si="3"/>
        <v>0.08046309200871402</v>
      </c>
      <c r="AH15" s="14">
        <f t="shared" si="4"/>
        <v>0.01633927944736424</v>
      </c>
      <c r="AJ15" s="6"/>
      <c r="AK15" s="6"/>
      <c r="AL15" s="6"/>
    </row>
    <row r="16" spans="1:38" ht="15">
      <c r="A16" s="11">
        <v>41008</v>
      </c>
      <c r="B16" s="12">
        <f aca="true" t="shared" si="5" ref="B16:K25">IF(azimut($AG$4,$AG16,B$43+$AH16)=0,"",MOD(azimut($AG$4,$AG16,B$43+$AH16),360))</f>
      </c>
      <c r="C16" s="12">
        <f t="shared" si="5"/>
      </c>
      <c r="D16" s="12">
        <f t="shared" si="5"/>
        <v>77.5137994596978</v>
      </c>
      <c r="E16" s="12">
        <f t="shared" si="5"/>
        <v>82.9869039774793</v>
      </c>
      <c r="F16" s="12">
        <f t="shared" si="5"/>
        <v>88.44744609077122</v>
      </c>
      <c r="G16" s="12">
        <f t="shared" si="5"/>
        <v>93.98271809047647</v>
      </c>
      <c r="H16" s="12">
        <f t="shared" si="5"/>
        <v>99.687364366451</v>
      </c>
      <c r="I16" s="12">
        <f t="shared" si="5"/>
        <v>105.66646342750022</v>
      </c>
      <c r="J16" s="12">
        <f t="shared" si="5"/>
        <v>112.0383522386325</v>
      </c>
      <c r="K16" s="12">
        <f t="shared" si="5"/>
        <v>118.93586432045197</v>
      </c>
      <c r="L16" s="12">
        <f aca="true" t="shared" si="6" ref="L16:U25">IF(azimut($AG$4,$AG16,L$43+$AH16)=0,"",MOD(azimut($AG$4,$AG16,L$43+$AH16),360))</f>
        <v>126.50324594550514</v>
      </c>
      <c r="M16" s="12">
        <f t="shared" si="6"/>
        <v>134.88388028643655</v>
      </c>
      <c r="N16" s="12">
        <f t="shared" si="6"/>
        <v>144.19184547198537</v>
      </c>
      <c r="O16" s="12">
        <f t="shared" si="6"/>
        <v>154.46209009991873</v>
      </c>
      <c r="P16" s="12">
        <f t="shared" si="6"/>
        <v>165.58678770648632</v>
      </c>
      <c r="Q16" s="12">
        <f t="shared" si="6"/>
        <v>177.27270358792586</v>
      </c>
      <c r="R16" s="12">
        <f t="shared" si="6"/>
        <v>189.0722296878198</v>
      </c>
      <c r="S16" s="12">
        <f t="shared" si="6"/>
        <v>200.5032268125394</v>
      </c>
      <c r="T16" s="12">
        <f t="shared" si="6"/>
        <v>211.1915208990304</v>
      </c>
      <c r="U16" s="12">
        <f t="shared" si="6"/>
        <v>220.94582400863533</v>
      </c>
      <c r="V16" s="12">
        <f aca="true" t="shared" si="7" ref="V16:AF25">IF(azimut($AG$4,$AG16,V$43+$AH16)=0,"",MOD(azimut($AG$4,$AG16,V$43+$AH16),360))</f>
        <v>229.74308435429108</v>
      </c>
      <c r="W16" s="12">
        <f t="shared" si="7"/>
        <v>237.66836932660922</v>
      </c>
      <c r="X16" s="12">
        <f t="shared" si="7"/>
        <v>244.85633124768637</v>
      </c>
      <c r="Y16" s="12">
        <f t="shared" si="7"/>
        <v>251.45314660031457</v>
      </c>
      <c r="Z16" s="12">
        <f t="shared" si="7"/>
        <v>257.5977063714721</v>
      </c>
      <c r="AA16" s="12">
        <f t="shared" si="7"/>
        <v>263.4150511698891</v>
      </c>
      <c r="AB16" s="12">
        <f t="shared" si="7"/>
        <v>269.0160737617298</v>
      </c>
      <c r="AC16" s="12">
        <f t="shared" si="7"/>
        <v>274.49983933730607</v>
      </c>
      <c r="AD16" s="12">
        <f t="shared" si="7"/>
        <v>279.95666175981717</v>
      </c>
      <c r="AE16" s="12">
        <f t="shared" si="7"/>
      </c>
      <c r="AF16" s="20">
        <f t="shared" si="7"/>
      </c>
      <c r="AG16" s="14">
        <f t="shared" si="3"/>
        <v>0.14743695157164025</v>
      </c>
      <c r="AH16" s="14">
        <f t="shared" si="4"/>
        <v>0.0036959277042443095</v>
      </c>
      <c r="AJ16" s="6"/>
      <c r="AK16" s="6"/>
      <c r="AL16" s="6"/>
    </row>
    <row r="17" spans="1:38" ht="15">
      <c r="A17" s="11">
        <v>41018</v>
      </c>
      <c r="B17" s="12">
        <f t="shared" si="5"/>
      </c>
      <c r="C17" s="12">
        <f t="shared" si="5"/>
      </c>
      <c r="D17" s="12">
        <f t="shared" si="5"/>
        <v>75.54196527872955</v>
      </c>
      <c r="E17" s="12">
        <f t="shared" si="5"/>
        <v>80.95253842114533</v>
      </c>
      <c r="F17" s="12">
        <f t="shared" si="5"/>
        <v>86.35875064097598</v>
      </c>
      <c r="G17" s="12">
        <f t="shared" si="5"/>
        <v>91.84749996715223</v>
      </c>
      <c r="H17" s="12">
        <f t="shared" si="5"/>
        <v>97.51564828418657</v>
      </c>
      <c r="I17" s="12">
        <f t="shared" si="5"/>
        <v>103.47397992094592</v>
      </c>
      <c r="J17" s="12">
        <f t="shared" si="5"/>
        <v>109.85147509473393</v>
      </c>
      <c r="K17" s="12">
        <f t="shared" si="5"/>
        <v>116.79860353657853</v>
      </c>
      <c r="L17" s="12">
        <f t="shared" si="6"/>
        <v>124.48657314296449</v>
      </c>
      <c r="M17" s="12">
        <f t="shared" si="6"/>
        <v>133.09615776913878</v>
      </c>
      <c r="N17" s="12">
        <f t="shared" si="6"/>
        <v>142.78534498023927</v>
      </c>
      <c r="O17" s="12">
        <f t="shared" si="6"/>
        <v>153.62424345605893</v>
      </c>
      <c r="P17" s="12">
        <f t="shared" si="6"/>
        <v>165.50183282600824</v>
      </c>
      <c r="Q17" s="12">
        <f t="shared" si="6"/>
        <v>178.05424048022482</v>
      </c>
      <c r="R17" s="12">
        <f t="shared" si="6"/>
        <v>190.70378327783794</v>
      </c>
      <c r="S17" s="12">
        <f t="shared" si="6"/>
        <v>202.83864791155773</v>
      </c>
      <c r="T17" s="12">
        <f t="shared" si="6"/>
        <v>214.01819849053228</v>
      </c>
      <c r="U17" s="12">
        <f t="shared" si="6"/>
        <v>224.05830213656967</v>
      </c>
      <c r="V17" s="12">
        <f t="shared" si="7"/>
        <v>232.98403630705428</v>
      </c>
      <c r="W17" s="12">
        <f t="shared" si="7"/>
        <v>240.9350854203417</v>
      </c>
      <c r="X17" s="12">
        <f t="shared" si="7"/>
        <v>248.09000712466792</v>
      </c>
      <c r="Y17" s="12">
        <f t="shared" si="7"/>
        <v>254.62485744979</v>
      </c>
      <c r="Z17" s="12">
        <f t="shared" si="7"/>
        <v>260.6968517081569</v>
      </c>
      <c r="AA17" s="12">
        <f t="shared" si="7"/>
        <v>266.44130259061126</v>
      </c>
      <c r="AB17" s="12">
        <f t="shared" si="7"/>
        <v>271.9741199153613</v>
      </c>
      <c r="AC17" s="12">
        <f t="shared" si="7"/>
        <v>277.3959781515163</v>
      </c>
      <c r="AD17" s="12">
        <f t="shared" si="7"/>
        <v>282.79644731117673</v>
      </c>
      <c r="AE17" s="12">
        <f t="shared" si="7"/>
      </c>
      <c r="AF17" s="20">
        <f t="shared" si="7"/>
      </c>
      <c r="AG17" s="14">
        <f t="shared" si="3"/>
        <v>0.20973163085833962</v>
      </c>
      <c r="AH17" s="14">
        <f t="shared" si="4"/>
        <v>-0.006436158014520268</v>
      </c>
      <c r="AJ17" s="6"/>
      <c r="AK17" s="6"/>
      <c r="AL17" s="6"/>
    </row>
    <row r="18" spans="1:38" ht="15">
      <c r="A18" s="11">
        <v>41028</v>
      </c>
      <c r="B18" s="12">
        <f t="shared" si="5"/>
      </c>
      <c r="C18" s="12">
        <f t="shared" si="5"/>
        <v>68.23509685872085</v>
      </c>
      <c r="D18" s="12">
        <f t="shared" si="5"/>
        <v>73.65170654814932</v>
      </c>
      <c r="E18" s="12">
        <f t="shared" si="5"/>
        <v>78.99075285148541</v>
      </c>
      <c r="F18" s="12">
        <f t="shared" si="5"/>
        <v>84.32966384094232</v>
      </c>
      <c r="G18" s="12">
        <f t="shared" si="5"/>
        <v>89.75442389178704</v>
      </c>
      <c r="H18" s="12">
        <f t="shared" si="5"/>
        <v>95.36319301463742</v>
      </c>
      <c r="I18" s="12">
        <f t="shared" si="5"/>
        <v>101.27120737064455</v>
      </c>
      <c r="J18" s="12">
        <f t="shared" si="5"/>
        <v>107.61670171686082</v>
      </c>
      <c r="K18" s="12">
        <f t="shared" si="5"/>
        <v>114.56681241083888</v>
      </c>
      <c r="L18" s="12">
        <f t="shared" si="6"/>
        <v>122.32035967725291</v>
      </c>
      <c r="M18" s="12">
        <f t="shared" si="6"/>
        <v>131.09996130511712</v>
      </c>
      <c r="N18" s="12">
        <f t="shared" si="6"/>
        <v>141.118330138916</v>
      </c>
      <c r="O18" s="12">
        <f t="shared" si="6"/>
        <v>152.49776140688573</v>
      </c>
      <c r="P18" s="12">
        <f t="shared" si="6"/>
        <v>165.1382863948956</v>
      </c>
      <c r="Q18" s="12">
        <f t="shared" si="6"/>
        <v>178.5998188384695</v>
      </c>
      <c r="R18" s="12">
        <f t="shared" si="6"/>
        <v>192.14470729985354</v>
      </c>
      <c r="S18" s="12">
        <f t="shared" si="6"/>
        <v>205.00159104409232</v>
      </c>
      <c r="T18" s="12">
        <f t="shared" si="6"/>
        <v>216.6579742688313</v>
      </c>
      <c r="U18" s="12">
        <f t="shared" si="6"/>
        <v>226.95082533233554</v>
      </c>
      <c r="V18" s="12">
        <f t="shared" si="7"/>
        <v>235.96874583218747</v>
      </c>
      <c r="W18" s="12">
        <f t="shared" si="7"/>
        <v>243.91432885278576</v>
      </c>
      <c r="X18" s="12">
        <f t="shared" si="7"/>
        <v>251.0121257318287</v>
      </c>
      <c r="Y18" s="12">
        <f t="shared" si="7"/>
        <v>257.46705361919214</v>
      </c>
      <c r="Z18" s="12">
        <f t="shared" si="7"/>
        <v>263.45272128886404</v>
      </c>
      <c r="AA18" s="12">
        <f t="shared" si="7"/>
        <v>269.11285073959226</v>
      </c>
      <c r="AB18" s="12">
        <f t="shared" si="7"/>
        <v>274.56689380673805</v>
      </c>
      <c r="AC18" s="12">
        <f t="shared" si="7"/>
        <v>279.91607518148544</v>
      </c>
      <c r="AD18" s="12">
        <f t="shared" si="7"/>
        <v>285.24853990372867</v>
      </c>
      <c r="AE18" s="12">
        <f t="shared" si="7"/>
        <v>290.64324223599914</v>
      </c>
      <c r="AF18" s="20">
        <f t="shared" si="7"/>
      </c>
      <c r="AG18" s="14">
        <f t="shared" si="3"/>
        <v>0.26561884603173225</v>
      </c>
      <c r="AH18" s="14">
        <f t="shared" si="4"/>
        <v>-0.013036981718096117</v>
      </c>
      <c r="AJ18" s="6"/>
      <c r="AK18" s="6"/>
      <c r="AL18" s="6"/>
    </row>
    <row r="19" spans="1:38" ht="15">
      <c r="A19" s="11">
        <v>41038</v>
      </c>
      <c r="B19" s="12">
        <f t="shared" si="5"/>
      </c>
      <c r="C19" s="12">
        <f t="shared" si="5"/>
        <v>66.5423780171476</v>
      </c>
      <c r="D19" s="12">
        <f t="shared" si="5"/>
        <v>71.88268634396229</v>
      </c>
      <c r="E19" s="12">
        <f t="shared" si="5"/>
        <v>77.14841985632228</v>
      </c>
      <c r="F19" s="12">
        <f t="shared" si="5"/>
        <v>82.41427210854681</v>
      </c>
      <c r="G19" s="12">
        <f t="shared" si="5"/>
        <v>87.76472611396866</v>
      </c>
      <c r="H19" s="12">
        <f t="shared" si="5"/>
        <v>93.29809916290364</v>
      </c>
      <c r="I19" s="12">
        <f t="shared" si="5"/>
        <v>99.13231000826708</v>
      </c>
      <c r="J19" s="12">
        <f t="shared" si="5"/>
        <v>105.41242675873494</v>
      </c>
      <c r="K19" s="12">
        <f t="shared" si="5"/>
        <v>112.31938790568555</v>
      </c>
      <c r="L19" s="12">
        <f t="shared" si="6"/>
        <v>120.07722479434253</v>
      </c>
      <c r="M19" s="12">
        <f t="shared" si="6"/>
        <v>128.95070454734352</v>
      </c>
      <c r="N19" s="12">
        <f t="shared" si="6"/>
        <v>139.2143799108025</v>
      </c>
      <c r="O19" s="12">
        <f t="shared" si="6"/>
        <v>151.06017706535275</v>
      </c>
      <c r="P19" s="12">
        <f t="shared" si="6"/>
        <v>164.42144527795904</v>
      </c>
      <c r="Q19" s="12">
        <f t="shared" si="6"/>
        <v>178.788292315948</v>
      </c>
      <c r="R19" s="12">
        <f t="shared" si="6"/>
        <v>193.24011870529534</v>
      </c>
      <c r="S19" s="12">
        <f t="shared" si="6"/>
        <v>206.81717507963933</v>
      </c>
      <c r="T19" s="12">
        <f t="shared" si="6"/>
        <v>218.92950841930548</v>
      </c>
      <c r="U19" s="12">
        <f t="shared" si="6"/>
        <v>229.4471396581484</v>
      </c>
      <c r="V19" s="12">
        <f t="shared" si="7"/>
        <v>238.53323779787115</v>
      </c>
      <c r="W19" s="12">
        <f t="shared" si="7"/>
        <v>246.45722539274047</v>
      </c>
      <c r="X19" s="12">
        <f t="shared" si="7"/>
        <v>253.4888325055111</v>
      </c>
      <c r="Y19" s="12">
        <f t="shared" si="7"/>
        <v>259.8594768660722</v>
      </c>
      <c r="Z19" s="12">
        <f t="shared" si="7"/>
        <v>265.7568723635918</v>
      </c>
      <c r="AA19" s="12">
        <f t="shared" si="7"/>
        <v>271.33143418846953</v>
      </c>
      <c r="AB19" s="12">
        <f t="shared" si="7"/>
        <v>276.7050235884026</v>
      </c>
      <c r="AC19" s="12">
        <f t="shared" si="7"/>
        <v>281.97876658708964</v>
      </c>
      <c r="AD19" s="12">
        <f t="shared" si="7"/>
        <v>287.2391201817236</v>
      </c>
      <c r="AE19" s="12">
        <f t="shared" si="7"/>
        <v>292.56219374001546</v>
      </c>
      <c r="AF19" s="20">
        <f t="shared" si="7"/>
      </c>
      <c r="AG19" s="14">
        <f t="shared" si="3"/>
        <v>0.31360822237954356</v>
      </c>
      <c r="AH19" s="14">
        <f t="shared" si="4"/>
        <v>-0.015595877350423467</v>
      </c>
      <c r="AJ19" s="6"/>
      <c r="AK19" s="6"/>
      <c r="AL19" s="6"/>
    </row>
    <row r="20" spans="1:38" ht="15">
      <c r="A20" s="11">
        <v>41048</v>
      </c>
      <c r="B20" s="12">
        <f t="shared" si="5"/>
        <v>59.608690013537796</v>
      </c>
      <c r="C20" s="12">
        <f t="shared" si="5"/>
        <v>65.02078102892244</v>
      </c>
      <c r="D20" s="12">
        <f t="shared" si="5"/>
        <v>70.29406119173814</v>
      </c>
      <c r="E20" s="12">
        <f t="shared" si="5"/>
        <v>75.49249678874605</v>
      </c>
      <c r="F20" s="12">
        <f t="shared" si="5"/>
        <v>80.68805220342284</v>
      </c>
      <c r="G20" s="12">
        <f t="shared" si="5"/>
        <v>85.96323879414376</v>
      </c>
      <c r="H20" s="12">
        <f t="shared" si="5"/>
        <v>91.41544896780198</v>
      </c>
      <c r="I20" s="12">
        <f t="shared" si="5"/>
        <v>97.16338155496747</v>
      </c>
      <c r="J20" s="12">
        <f t="shared" si="5"/>
        <v>103.35594073551262</v>
      </c>
      <c r="K20" s="12">
        <f t="shared" si="5"/>
        <v>110.18354053275056</v>
      </c>
      <c r="L20" s="12">
        <f t="shared" si="6"/>
        <v>117.88989289896372</v>
      </c>
      <c r="M20" s="12">
        <f t="shared" si="6"/>
        <v>126.77665775429148</v>
      </c>
      <c r="N20" s="12">
        <f t="shared" si="6"/>
        <v>137.17953335525866</v>
      </c>
      <c r="O20" s="12">
        <f t="shared" si="6"/>
        <v>149.3712731500853</v>
      </c>
      <c r="P20" s="12">
        <f t="shared" si="6"/>
        <v>163.34434826512893</v>
      </c>
      <c r="Q20" s="12">
        <f t="shared" si="6"/>
        <v>178.54251633677615</v>
      </c>
      <c r="R20" s="12">
        <f t="shared" si="6"/>
        <v>193.85859223081752</v>
      </c>
      <c r="S20" s="12">
        <f t="shared" si="6"/>
        <v>208.12459948921776</v>
      </c>
      <c r="T20" s="12">
        <f t="shared" si="6"/>
        <v>220.6658158161652</v>
      </c>
      <c r="U20" s="12">
        <f t="shared" si="6"/>
        <v>231.38955842477964</v>
      </c>
      <c r="V20" s="12">
        <f t="shared" si="7"/>
        <v>240.53622103984148</v>
      </c>
      <c r="W20" s="12">
        <f t="shared" si="7"/>
        <v>248.44024447004006</v>
      </c>
      <c r="X20" s="12">
        <f t="shared" si="7"/>
        <v>255.41297863949734</v>
      </c>
      <c r="Y20" s="12">
        <f t="shared" si="7"/>
        <v>261.7091496754195</v>
      </c>
      <c r="Z20" s="12">
        <f t="shared" si="7"/>
        <v>267.52837033128674</v>
      </c>
      <c r="AA20" s="12">
        <f t="shared" si="7"/>
        <v>273.02643876051224</v>
      </c>
      <c r="AB20" s="12">
        <f t="shared" si="7"/>
        <v>278.3269856162883</v>
      </c>
      <c r="AC20" s="12">
        <f t="shared" si="7"/>
        <v>283.5308544910961</v>
      </c>
      <c r="AD20" s="12">
        <f t="shared" si="7"/>
        <v>288.7229721248346</v>
      </c>
      <c r="AE20" s="12">
        <f t="shared" si="7"/>
        <v>293.9770420688052</v>
      </c>
      <c r="AF20" s="20">
        <f t="shared" si="7"/>
        <v>299.35841989523095</v>
      </c>
      <c r="AG20" s="14">
        <f t="shared" si="3"/>
        <v>0.3524706319356169</v>
      </c>
      <c r="AH20" s="14">
        <f t="shared" si="4"/>
        <v>-0.014141091342598442</v>
      </c>
      <c r="AJ20" s="6"/>
      <c r="AK20" s="6"/>
      <c r="AL20" s="6"/>
    </row>
    <row r="21" spans="1:38" ht="15">
      <c r="A21" s="11">
        <v>41059</v>
      </c>
      <c r="B21" s="12">
        <f t="shared" si="5"/>
        <v>58.26525900293478</v>
      </c>
      <c r="C21" s="12">
        <f t="shared" si="5"/>
        <v>63.6218892471602</v>
      </c>
      <c r="D21" s="12">
        <f t="shared" si="5"/>
        <v>68.83986104401231</v>
      </c>
      <c r="E21" s="12">
        <f t="shared" si="5"/>
        <v>73.98007348904446</v>
      </c>
      <c r="F21" s="12">
        <f t="shared" si="5"/>
        <v>79.11176417290807</v>
      </c>
      <c r="G21" s="12">
        <f t="shared" si="5"/>
        <v>84.31509441393388</v>
      </c>
      <c r="H21" s="12">
        <f t="shared" si="5"/>
        <v>89.68560319983106</v>
      </c>
      <c r="I21" s="12">
        <f t="shared" si="5"/>
        <v>95.34105053768383</v>
      </c>
      <c r="J21" s="12">
        <f t="shared" si="5"/>
        <v>101.43127210548688</v>
      </c>
      <c r="K21" s="12">
        <f t="shared" si="5"/>
        <v>108.15155929367491</v>
      </c>
      <c r="L21" s="12">
        <f t="shared" si="6"/>
        <v>115.75857596329908</v>
      </c>
      <c r="M21" s="12">
        <f t="shared" si="6"/>
        <v>124.58248910907864</v>
      </c>
      <c r="N21" s="12">
        <f t="shared" si="6"/>
        <v>135.01356625929373</v>
      </c>
      <c r="O21" s="12">
        <f t="shared" si="6"/>
        <v>147.4099634751227</v>
      </c>
      <c r="P21" s="12">
        <f t="shared" si="6"/>
        <v>161.85006496000474</v>
      </c>
      <c r="Q21" s="12">
        <f t="shared" si="6"/>
        <v>177.77119193454035</v>
      </c>
      <c r="R21" s="12">
        <f t="shared" si="6"/>
        <v>193.89588262746324</v>
      </c>
      <c r="S21" s="12">
        <f t="shared" si="6"/>
        <v>208.83132798076474</v>
      </c>
      <c r="T21" s="12">
        <f t="shared" si="6"/>
        <v>221.79993098449324</v>
      </c>
      <c r="U21" s="12">
        <f t="shared" si="6"/>
        <v>232.7390902712978</v>
      </c>
      <c r="V21" s="12">
        <f t="shared" si="7"/>
        <v>241.96279376326447</v>
      </c>
      <c r="W21" s="12">
        <f t="shared" si="7"/>
        <v>249.8669243268718</v>
      </c>
      <c r="X21" s="12">
        <f t="shared" si="7"/>
        <v>256.8014455754544</v>
      </c>
      <c r="Y21" s="12">
        <f t="shared" si="7"/>
        <v>263.04242634394916</v>
      </c>
      <c r="Z21" s="12">
        <f t="shared" si="7"/>
        <v>268.8003424230141</v>
      </c>
      <c r="AA21" s="12">
        <f t="shared" si="7"/>
        <v>274.2359940827687</v>
      </c>
      <c r="AB21" s="12">
        <f t="shared" si="7"/>
        <v>279.47479674748917</v>
      </c>
      <c r="AC21" s="12">
        <f t="shared" si="7"/>
        <v>284.6175788165355</v>
      </c>
      <c r="AD21" s="12">
        <f t="shared" si="7"/>
        <v>289.74817552104156</v>
      </c>
      <c r="AE21" s="12">
        <f t="shared" si="7"/>
        <v>294.9384898328014</v>
      </c>
      <c r="AF21" s="20">
        <f t="shared" si="7"/>
        <v>300.2515370974504</v>
      </c>
      <c r="AG21" s="14">
        <f t="shared" si="3"/>
        <v>0.38355153019238303</v>
      </c>
      <c r="AH21" s="14">
        <f t="shared" si="4"/>
        <v>-0.008555779761705698</v>
      </c>
      <c r="AJ21" s="6"/>
      <c r="AK21" s="6"/>
      <c r="AL21" s="6"/>
    </row>
    <row r="22" spans="1:38" ht="15">
      <c r="A22" s="11">
        <v>41069</v>
      </c>
      <c r="B22" s="12">
        <f t="shared" si="5"/>
        <v>57.34449223060085</v>
      </c>
      <c r="C22" s="12">
        <f t="shared" si="5"/>
        <v>62.67483001134502</v>
      </c>
      <c r="D22" s="12">
        <f t="shared" si="5"/>
        <v>67.86458117455913</v>
      </c>
      <c r="E22" s="12">
        <f t="shared" si="5"/>
        <v>72.97264093982153</v>
      </c>
      <c r="F22" s="12">
        <f t="shared" si="5"/>
        <v>78.06633791691854</v>
      </c>
      <c r="G22" s="12">
        <f t="shared" si="5"/>
        <v>83.22394778995829</v>
      </c>
      <c r="H22" s="12">
        <f t="shared" si="5"/>
        <v>88.53913556470485</v>
      </c>
      <c r="I22" s="12">
        <f t="shared" si="5"/>
        <v>94.12788314060539</v>
      </c>
      <c r="J22" s="12">
        <f t="shared" si="5"/>
        <v>100.13870517598022</v>
      </c>
      <c r="K22" s="12">
        <f t="shared" si="5"/>
        <v>106.76697931160035</v>
      </c>
      <c r="L22" s="12">
        <f t="shared" si="6"/>
        <v>114.27311879893283</v>
      </c>
      <c r="M22" s="12">
        <f t="shared" si="6"/>
        <v>122.99948651345622</v>
      </c>
      <c r="N22" s="12">
        <f t="shared" si="6"/>
        <v>133.36568205140634</v>
      </c>
      <c r="O22" s="12">
        <f t="shared" si="6"/>
        <v>145.78616117166814</v>
      </c>
      <c r="P22" s="12">
        <f t="shared" si="6"/>
        <v>160.41502021320036</v>
      </c>
      <c r="Q22" s="12">
        <f t="shared" si="6"/>
        <v>176.72520221350698</v>
      </c>
      <c r="R22" s="12">
        <f t="shared" si="6"/>
        <v>193.35552505075506</v>
      </c>
      <c r="S22" s="12">
        <f t="shared" si="6"/>
        <v>208.75377230782104</v>
      </c>
      <c r="T22" s="12">
        <f t="shared" si="6"/>
        <v>222.046215479333</v>
      </c>
      <c r="U22" s="12">
        <f t="shared" si="6"/>
        <v>233.1717037839913</v>
      </c>
      <c r="V22" s="12">
        <f t="shared" si="7"/>
        <v>242.48568807349986</v>
      </c>
      <c r="W22" s="12">
        <f t="shared" si="7"/>
        <v>250.42283511916364</v>
      </c>
      <c r="X22" s="12">
        <f t="shared" si="7"/>
        <v>257.35875102707814</v>
      </c>
      <c r="Y22" s="12">
        <f t="shared" si="7"/>
        <v>263.5843179678636</v>
      </c>
      <c r="Z22" s="12">
        <f t="shared" si="7"/>
        <v>269.3180159740575</v>
      </c>
      <c r="AA22" s="12">
        <f t="shared" si="7"/>
        <v>274.72471474426277</v>
      </c>
      <c r="AB22" s="12">
        <f t="shared" si="7"/>
        <v>279.93167533521273</v>
      </c>
      <c r="AC22" s="12">
        <f t="shared" si="7"/>
        <v>285.0402914157356</v>
      </c>
      <c r="AD22" s="12">
        <f t="shared" si="7"/>
        <v>290.13419891061085</v>
      </c>
      <c r="AE22" s="12">
        <f t="shared" si="7"/>
        <v>295.2846047744317</v>
      </c>
      <c r="AF22" s="20">
        <f t="shared" si="7"/>
        <v>300.55351210805884</v>
      </c>
      <c r="AG22" s="14">
        <f t="shared" si="3"/>
        <v>0.4004894377876231</v>
      </c>
      <c r="AH22" s="14">
        <f t="shared" si="4"/>
        <v>-0.0009087007006029856</v>
      </c>
      <c r="AJ22" s="6"/>
      <c r="AK22" s="6"/>
      <c r="AL22" s="6"/>
    </row>
    <row r="23" spans="1:38" ht="15">
      <c r="A23" s="11">
        <v>41079</v>
      </c>
      <c r="B23" s="12">
        <f t="shared" si="5"/>
        <v>56.77557211426796</v>
      </c>
      <c r="C23" s="12">
        <f t="shared" si="5"/>
        <v>62.10460324174164</v>
      </c>
      <c r="D23" s="12">
        <f t="shared" si="5"/>
        <v>67.28985149157722</v>
      </c>
      <c r="E23" s="12">
        <f t="shared" si="5"/>
        <v>72.38914966034218</v>
      </c>
      <c r="F23" s="12">
        <f t="shared" si="5"/>
        <v>77.46871815672267</v>
      </c>
      <c r="G23" s="12">
        <f t="shared" si="5"/>
        <v>82.60556619237002</v>
      </c>
      <c r="H23" s="12">
        <f t="shared" si="5"/>
        <v>87.89181931157185</v>
      </c>
      <c r="I23" s="12">
        <f t="shared" si="5"/>
        <v>93.441539369418</v>
      </c>
      <c r="J23" s="12">
        <f t="shared" si="5"/>
        <v>99.40086465378646</v>
      </c>
      <c r="K23" s="12">
        <f t="shared" si="5"/>
        <v>105.96242463292401</v>
      </c>
      <c r="L23" s="12">
        <f t="shared" si="6"/>
        <v>113.38410420140218</v>
      </c>
      <c r="M23" s="12">
        <f t="shared" si="6"/>
        <v>122.00788100596432</v>
      </c>
      <c r="N23" s="12">
        <f t="shared" si="6"/>
        <v>132.26009028221375</v>
      </c>
      <c r="O23" s="12">
        <f t="shared" si="6"/>
        <v>144.57873234788246</v>
      </c>
      <c r="P23" s="12">
        <f t="shared" si="6"/>
        <v>159.16718570973651</v>
      </c>
      <c r="Q23" s="12">
        <f t="shared" si="6"/>
        <v>175.5558398353384</v>
      </c>
      <c r="R23" s="12">
        <f t="shared" si="6"/>
        <v>192.38832523824442</v>
      </c>
      <c r="S23" s="12">
        <f t="shared" si="6"/>
        <v>208.03949816594513</v>
      </c>
      <c r="T23" s="12">
        <f t="shared" si="6"/>
        <v>221.55549294528635</v>
      </c>
      <c r="U23" s="12">
        <f t="shared" si="6"/>
        <v>232.8438954408447</v>
      </c>
      <c r="V23" s="12">
        <f t="shared" si="7"/>
        <v>242.26522156974727</v>
      </c>
      <c r="W23" s="12">
        <f t="shared" si="7"/>
        <v>250.26932978429892</v>
      </c>
      <c r="X23" s="12">
        <f t="shared" si="7"/>
        <v>257.2451806586025</v>
      </c>
      <c r="Y23" s="12">
        <f t="shared" si="7"/>
        <v>263.49289444477773</v>
      </c>
      <c r="Z23" s="12">
        <f t="shared" si="7"/>
        <v>269.23680615841073</v>
      </c>
      <c r="AA23" s="12">
        <f t="shared" si="7"/>
        <v>274.64535930941946</v>
      </c>
      <c r="AB23" s="12">
        <f t="shared" si="7"/>
        <v>279.8479334884204</v>
      </c>
      <c r="AC23" s="12">
        <f t="shared" si="7"/>
        <v>284.9471301722633</v>
      </c>
      <c r="AD23" s="12">
        <f t="shared" si="7"/>
        <v>290.0272096233356</v>
      </c>
      <c r="AE23" s="12">
        <f t="shared" si="7"/>
        <v>295.159643915413</v>
      </c>
      <c r="AF23" s="20">
        <f t="shared" si="7"/>
        <v>300.4064711325807</v>
      </c>
      <c r="AG23" s="14">
        <f t="shared" si="3"/>
        <v>0.4062684930833253</v>
      </c>
      <c r="AH23" s="14">
        <f t="shared" si="4"/>
        <v>0.007878413169407386</v>
      </c>
      <c r="AJ23" s="6"/>
      <c r="AK23" s="6"/>
      <c r="AL23" s="6"/>
    </row>
    <row r="24" spans="1:38" ht="15">
      <c r="A24" s="11">
        <v>41089</v>
      </c>
      <c r="B24" s="12">
        <f t="shared" si="5"/>
        <v>56.615165547586116</v>
      </c>
      <c r="C24" s="12">
        <f t="shared" si="5"/>
        <v>61.967418381973516</v>
      </c>
      <c r="D24" s="12">
        <f t="shared" si="5"/>
        <v>67.17189046817606</v>
      </c>
      <c r="E24" s="12">
        <f t="shared" si="5"/>
        <v>72.28643307159115</v>
      </c>
      <c r="F24" s="12">
        <f t="shared" si="5"/>
        <v>77.37712595234632</v>
      </c>
      <c r="G24" s="12">
        <f t="shared" si="5"/>
        <v>82.52056489204483</v>
      </c>
      <c r="H24" s="12">
        <f t="shared" si="5"/>
        <v>87.8080271650349</v>
      </c>
      <c r="I24" s="12">
        <f t="shared" si="5"/>
        <v>93.35202840950345</v>
      </c>
      <c r="J24" s="12">
        <f t="shared" si="5"/>
        <v>99.29606451315547</v>
      </c>
      <c r="K24" s="12">
        <f t="shared" si="5"/>
        <v>105.82838699302127</v>
      </c>
      <c r="L24" s="12">
        <f t="shared" si="6"/>
        <v>113.19982919560697</v>
      </c>
      <c r="M24" s="12">
        <f t="shared" si="6"/>
        <v>121.74163392460176</v>
      </c>
      <c r="N24" s="12">
        <f t="shared" si="6"/>
        <v>131.86592390696717</v>
      </c>
      <c r="O24" s="12">
        <f t="shared" si="6"/>
        <v>143.9986877880385</v>
      </c>
      <c r="P24" s="12">
        <f t="shared" si="6"/>
        <v>158.3519975113054</v>
      </c>
      <c r="Q24" s="12">
        <f t="shared" si="6"/>
        <v>174.51094327707463</v>
      </c>
      <c r="R24" s="12">
        <f t="shared" si="6"/>
        <v>191.20362641975558</v>
      </c>
      <c r="S24" s="12">
        <f t="shared" si="6"/>
        <v>206.84221543309732</v>
      </c>
      <c r="T24" s="12">
        <f t="shared" si="6"/>
        <v>220.43512258642878</v>
      </c>
      <c r="U24" s="12">
        <f t="shared" si="6"/>
        <v>231.83302807101722</v>
      </c>
      <c r="V24" s="12">
        <f t="shared" si="7"/>
        <v>241.36130416570373</v>
      </c>
      <c r="W24" s="12">
        <f t="shared" si="7"/>
        <v>249.4565185328566</v>
      </c>
      <c r="X24" s="12">
        <f t="shared" si="7"/>
        <v>256.5054669091076</v>
      </c>
      <c r="Y24" s="12">
        <f t="shared" si="7"/>
        <v>262.81010327328266</v>
      </c>
      <c r="Z24" s="12">
        <f t="shared" si="7"/>
        <v>268.59748645524985</v>
      </c>
      <c r="AA24" s="12">
        <f t="shared" si="7"/>
        <v>274.03859877631135</v>
      </c>
      <c r="AB24" s="12">
        <f t="shared" si="7"/>
        <v>279.26491386631875</v>
      </c>
      <c r="AC24" s="12">
        <f t="shared" si="7"/>
        <v>284.3807015765809</v>
      </c>
      <c r="AD24" s="12">
        <f t="shared" si="7"/>
        <v>289.4715654936248</v>
      </c>
      <c r="AE24" s="12">
        <f t="shared" si="7"/>
        <v>294.610113013237</v>
      </c>
      <c r="AF24" s="20">
        <f t="shared" si="7"/>
        <v>299.85940714637024</v>
      </c>
      <c r="AG24" s="14">
        <f t="shared" si="3"/>
        <v>0.4008028235059731</v>
      </c>
      <c r="AH24" s="14">
        <f t="shared" si="4"/>
        <v>0.016402478757957042</v>
      </c>
      <c r="AJ24" s="6"/>
      <c r="AK24" s="6"/>
      <c r="AL24" s="6"/>
    </row>
    <row r="25" spans="1:38" ht="15">
      <c r="A25" s="11">
        <v>41099</v>
      </c>
      <c r="B25" s="12">
        <f t="shared" si="5"/>
        <v>56.90974082277876</v>
      </c>
      <c r="C25" s="12">
        <f t="shared" si="5"/>
        <v>62.30693530812573</v>
      </c>
      <c r="D25" s="12">
        <f t="shared" si="5"/>
        <v>67.55186061711419</v>
      </c>
      <c r="E25" s="12">
        <f t="shared" si="5"/>
        <v>72.70351369496018</v>
      </c>
      <c r="F25" s="12">
        <f t="shared" si="5"/>
        <v>77.82887543287978</v>
      </c>
      <c r="G25" s="12">
        <f t="shared" si="5"/>
        <v>83.00506670803372</v>
      </c>
      <c r="H25" s="12">
        <f t="shared" si="5"/>
        <v>88.32332433531286</v>
      </c>
      <c r="I25" s="12">
        <f t="shared" si="5"/>
        <v>93.89520887804973</v>
      </c>
      <c r="J25" s="12">
        <f t="shared" si="5"/>
        <v>99.86169158087364</v>
      </c>
      <c r="K25" s="12">
        <f t="shared" si="5"/>
        <v>106.40570966575963</v>
      </c>
      <c r="L25" s="12">
        <f t="shared" si="6"/>
        <v>113.76783178993485</v>
      </c>
      <c r="M25" s="12">
        <f t="shared" si="6"/>
        <v>122.26062402770114</v>
      </c>
      <c r="N25" s="12">
        <f t="shared" si="6"/>
        <v>132.26512578966097</v>
      </c>
      <c r="O25" s="12">
        <f t="shared" si="6"/>
        <v>144.16496460465777</v>
      </c>
      <c r="P25" s="12">
        <f t="shared" si="6"/>
        <v>158.14106606167888</v>
      </c>
      <c r="Q25" s="12">
        <f t="shared" si="6"/>
        <v>173.81478416606126</v>
      </c>
      <c r="R25" s="12">
        <f t="shared" si="6"/>
        <v>190.04862752977547</v>
      </c>
      <c r="S25" s="12">
        <f t="shared" si="6"/>
        <v>205.39195583246632</v>
      </c>
      <c r="T25" s="12">
        <f t="shared" si="6"/>
        <v>218.8772409359613</v>
      </c>
      <c r="U25" s="12">
        <f t="shared" si="6"/>
        <v>230.29335465778416</v>
      </c>
      <c r="V25" s="12">
        <f t="shared" si="7"/>
        <v>239.89841745701148</v>
      </c>
      <c r="W25" s="12">
        <f t="shared" si="7"/>
        <v>248.0875322533488</v>
      </c>
      <c r="X25" s="12">
        <f t="shared" si="7"/>
        <v>255.22787313185404</v>
      </c>
      <c r="Y25" s="12">
        <f t="shared" si="7"/>
        <v>261.61392459753455</v>
      </c>
      <c r="Z25" s="12">
        <f t="shared" si="7"/>
        <v>267.4709350982721</v>
      </c>
      <c r="AA25" s="12">
        <f t="shared" si="7"/>
        <v>272.97044236920783</v>
      </c>
      <c r="AB25" s="12">
        <f t="shared" si="7"/>
        <v>278.2453580394544</v>
      </c>
      <c r="AC25" s="12">
        <f t="shared" si="7"/>
        <v>283.40166222245534</v>
      </c>
      <c r="AD25" s="12">
        <f t="shared" si="7"/>
        <v>288.5267319404023</v>
      </c>
      <c r="AE25" s="12">
        <f t="shared" si="7"/>
        <v>293.6949695129708</v>
      </c>
      <c r="AF25" s="20">
        <f t="shared" si="7"/>
        <v>298.9713081731062</v>
      </c>
      <c r="AG25" s="14">
        <f t="shared" si="3"/>
        <v>0.38427346813437535</v>
      </c>
      <c r="AH25" s="14">
        <f t="shared" si="4"/>
        <v>0.023284849861763095</v>
      </c>
      <c r="AJ25" s="6"/>
      <c r="AK25" s="6"/>
      <c r="AL25" s="6"/>
    </row>
    <row r="26" spans="1:38" ht="15">
      <c r="A26" s="11">
        <v>41109</v>
      </c>
      <c r="B26" s="12">
        <f aca="true" t="shared" si="8" ref="B26:K35">IF(azimut($AG$4,$AG26,B$43+$AH26)=0,"",MOD(azimut($AG$4,$AG26,B$43+$AH26),360))</f>
      </c>
      <c r="C26" s="12">
        <f t="shared" si="8"/>
        <v>63.15184940519282</v>
      </c>
      <c r="D26" s="12">
        <f t="shared" si="8"/>
        <v>68.45376676516003</v>
      </c>
      <c r="E26" s="12">
        <f t="shared" si="8"/>
        <v>73.65992361526918</v>
      </c>
      <c r="F26" s="12">
        <f t="shared" si="8"/>
        <v>78.83919208923976</v>
      </c>
      <c r="G26" s="12">
        <f t="shared" si="8"/>
        <v>84.07008374777922</v>
      </c>
      <c r="H26" s="12">
        <f t="shared" si="8"/>
        <v>89.44451587384197</v>
      </c>
      <c r="I26" s="12">
        <f t="shared" si="8"/>
        <v>95.07359065039415</v>
      </c>
      <c r="J26" s="12">
        <f t="shared" si="8"/>
        <v>101.09581640821538</v>
      </c>
      <c r="K26" s="12">
        <f t="shared" si="8"/>
        <v>107.68798600939729</v>
      </c>
      <c r="L26" s="12">
        <f aca="true" t="shared" si="9" ref="L26:U35">IF(azimut($AG$4,$AG26,L$43+$AH26)=0,"",MOD(azimut($AG$4,$AG26,L$43+$AH26),360))</f>
        <v>115.07774362908482</v>
      </c>
      <c r="M26" s="12">
        <f t="shared" si="9"/>
        <v>123.55278648521245</v>
      </c>
      <c r="N26" s="12">
        <f t="shared" si="9"/>
        <v>133.45072703879995</v>
      </c>
      <c r="O26" s="12">
        <f t="shared" si="9"/>
        <v>145.09180453590312</v>
      </c>
      <c r="P26" s="12">
        <f t="shared" si="9"/>
        <v>158.59815731859442</v>
      </c>
      <c r="Q26" s="12">
        <f t="shared" si="9"/>
        <v>173.60854619860478</v>
      </c>
      <c r="R26" s="12">
        <f t="shared" si="9"/>
        <v>189.13834164305044</v>
      </c>
      <c r="S26" s="12">
        <f t="shared" si="9"/>
        <v>203.9363258739843</v>
      </c>
      <c r="T26" s="12">
        <f t="shared" si="9"/>
        <v>217.11920243937988</v>
      </c>
      <c r="U26" s="12">
        <f t="shared" si="9"/>
        <v>228.43175970921106</v>
      </c>
      <c r="V26" s="12">
        <f aca="true" t="shared" si="10" ref="V26:AF35">IF(azimut($AG$4,$AG26,V$43+$AH26)=0,"",MOD(azimut($AG$4,$AG26,V$43+$AH26),360))</f>
        <v>238.05075719542003</v>
      </c>
      <c r="W26" s="12">
        <f t="shared" si="10"/>
        <v>246.30881120041346</v>
      </c>
      <c r="X26" s="12">
        <f t="shared" si="10"/>
        <v>253.53722554940023</v>
      </c>
      <c r="Y26" s="12">
        <f t="shared" si="10"/>
        <v>260.01284431974614</v>
      </c>
      <c r="Z26" s="12">
        <f t="shared" si="10"/>
        <v>265.95336738040123</v>
      </c>
      <c r="AA26" s="12">
        <f t="shared" si="10"/>
        <v>271.5278651901255</v>
      </c>
      <c r="AB26" s="12">
        <f t="shared" si="10"/>
        <v>276.86924324802317</v>
      </c>
      <c r="AC26" s="12">
        <f t="shared" si="10"/>
        <v>282.0846616361223</v>
      </c>
      <c r="AD26" s="12">
        <f t="shared" si="10"/>
        <v>287.2632878141761</v>
      </c>
      <c r="AE26" s="12">
        <f t="shared" si="10"/>
        <v>292.48169460773596</v>
      </c>
      <c r="AF26" s="20">
        <f t="shared" si="10"/>
        <v>297.8073006256487</v>
      </c>
      <c r="AG26" s="14">
        <f t="shared" si="3"/>
        <v>0.35712097409796545</v>
      </c>
      <c r="AH26" s="14">
        <f t="shared" si="4"/>
        <v>0.027321735308357357</v>
      </c>
      <c r="AJ26" s="6"/>
      <c r="AK26" s="6"/>
      <c r="AL26" s="6"/>
    </row>
    <row r="27" spans="1:38" ht="15">
      <c r="A27" s="11">
        <v>41120</v>
      </c>
      <c r="B27" s="12">
        <f t="shared" si="8"/>
      </c>
      <c r="C27" s="12">
        <f t="shared" si="8"/>
        <v>64.6779431804884</v>
      </c>
      <c r="D27" s="12">
        <f t="shared" si="8"/>
        <v>70.05404396493168</v>
      </c>
      <c r="E27" s="12">
        <f t="shared" si="8"/>
        <v>75.3328072695644</v>
      </c>
      <c r="F27" s="12">
        <f t="shared" si="8"/>
        <v>80.58616246021683</v>
      </c>
      <c r="G27" s="12">
        <f t="shared" si="8"/>
        <v>85.89489954539886</v>
      </c>
      <c r="H27" s="12">
        <f t="shared" si="8"/>
        <v>91.35219114773656</v>
      </c>
      <c r="I27" s="12">
        <f t="shared" si="8"/>
        <v>97.06880617516033</v>
      </c>
      <c r="J27" s="12">
        <f t="shared" si="8"/>
        <v>103.18015335576897</v>
      </c>
      <c r="K27" s="12">
        <f t="shared" si="8"/>
        <v>109.8548845393825</v>
      </c>
      <c r="L27" s="12">
        <f t="shared" si="9"/>
        <v>117.30333698347138</v>
      </c>
      <c r="M27" s="12">
        <f t="shared" si="9"/>
        <v>125.78007357954472</v>
      </c>
      <c r="N27" s="12">
        <f t="shared" si="9"/>
        <v>135.565674818949</v>
      </c>
      <c r="O27" s="12">
        <f t="shared" si="9"/>
        <v>146.8984913921153</v>
      </c>
      <c r="P27" s="12">
        <f t="shared" si="9"/>
        <v>159.82350757465503</v>
      </c>
      <c r="Q27" s="12">
        <f t="shared" si="9"/>
        <v>173.9881850586695</v>
      </c>
      <c r="R27" s="12">
        <f t="shared" si="9"/>
        <v>188.5727987033504</v>
      </c>
      <c r="S27" s="12">
        <f t="shared" si="9"/>
        <v>202.56620093592142</v>
      </c>
      <c r="T27" s="12">
        <f t="shared" si="9"/>
        <v>215.22185353642305</v>
      </c>
      <c r="U27" s="12">
        <f t="shared" si="9"/>
        <v>226.26996107725944</v>
      </c>
      <c r="V27" s="12">
        <f t="shared" si="10"/>
        <v>235.80439337635391</v>
      </c>
      <c r="W27" s="12">
        <f t="shared" si="10"/>
        <v>244.07932895427484</v>
      </c>
      <c r="X27" s="12">
        <f t="shared" si="10"/>
        <v>251.37380240669637</v>
      </c>
      <c r="Y27" s="12">
        <f t="shared" si="10"/>
        <v>257.935002876804</v>
      </c>
      <c r="Z27" s="12">
        <f t="shared" si="10"/>
        <v>263.9654282739069</v>
      </c>
      <c r="AA27" s="12">
        <f t="shared" si="10"/>
        <v>269.62719797791203</v>
      </c>
      <c r="AB27" s="12">
        <f t="shared" si="10"/>
        <v>275.0507769285249</v>
      </c>
      <c r="AC27" s="12">
        <f t="shared" si="10"/>
        <v>280.3433668250039</v>
      </c>
      <c r="AD27" s="12">
        <f t="shared" si="10"/>
        <v>285.5956247183142</v>
      </c>
      <c r="AE27" s="12">
        <f t="shared" si="10"/>
        <v>290.8865655912006</v>
      </c>
      <c r="AF27" s="20">
        <f t="shared" si="10"/>
        <v>296.2867967896612</v>
      </c>
      <c r="AG27" s="14">
        <f t="shared" si="3"/>
        <v>0.31581709023153876</v>
      </c>
      <c r="AH27" s="14">
        <f t="shared" si="4"/>
        <v>0.0274180754168423</v>
      </c>
      <c r="AJ27" s="6"/>
      <c r="AK27" s="6"/>
      <c r="AL27" s="6"/>
    </row>
    <row r="28" spans="1:38" ht="15">
      <c r="A28" s="11">
        <v>41130</v>
      </c>
      <c r="B28" s="12">
        <f t="shared" si="8"/>
      </c>
      <c r="C28" s="12">
        <f t="shared" si="8"/>
      </c>
      <c r="D28" s="12">
        <f t="shared" si="8"/>
        <v>72.04265100669164</v>
      </c>
      <c r="E28" s="12">
        <f t="shared" si="8"/>
        <v>77.39105594295063</v>
      </c>
      <c r="F28" s="12">
        <f t="shared" si="8"/>
        <v>82.71723995186727</v>
      </c>
      <c r="G28" s="12">
        <f t="shared" si="8"/>
        <v>88.10439742036209</v>
      </c>
      <c r="H28" s="12">
        <f t="shared" si="8"/>
        <v>93.64687181103355</v>
      </c>
      <c r="I28" s="12">
        <f t="shared" si="8"/>
        <v>99.45476108849594</v>
      </c>
      <c r="J28" s="12">
        <f t="shared" si="8"/>
        <v>105.65970166459581</v>
      </c>
      <c r="K28" s="12">
        <f t="shared" si="8"/>
        <v>112.42111988330923</v>
      </c>
      <c r="L28" s="12">
        <f t="shared" si="9"/>
        <v>119.93063029861523</v>
      </c>
      <c r="M28" s="12">
        <f t="shared" si="9"/>
        <v>128.40855633343915</v>
      </c>
      <c r="N28" s="12">
        <f t="shared" si="9"/>
        <v>138.0795676451068</v>
      </c>
      <c r="O28" s="12">
        <f t="shared" si="9"/>
        <v>149.10655219424618</v>
      </c>
      <c r="P28" s="12">
        <f t="shared" si="9"/>
        <v>161.46844237028645</v>
      </c>
      <c r="Q28" s="12">
        <f t="shared" si="9"/>
        <v>174.82234177288265</v>
      </c>
      <c r="R28" s="12">
        <f t="shared" si="9"/>
        <v>188.48520282356412</v>
      </c>
      <c r="S28" s="12">
        <f t="shared" si="9"/>
        <v>201.6494702656049</v>
      </c>
      <c r="T28" s="12">
        <f t="shared" si="9"/>
        <v>213.7040910305592</v>
      </c>
      <c r="U28" s="12">
        <f t="shared" si="9"/>
        <v>224.39362620782651</v>
      </c>
      <c r="V28" s="12">
        <f t="shared" si="10"/>
        <v>233.75542578584088</v>
      </c>
      <c r="W28" s="12">
        <f t="shared" si="10"/>
        <v>241.97654430569182</v>
      </c>
      <c r="X28" s="12">
        <f t="shared" si="10"/>
        <v>249.28469558366396</v>
      </c>
      <c r="Y28" s="12">
        <f t="shared" si="10"/>
        <v>255.89436479075783</v>
      </c>
      <c r="Z28" s="12">
        <f t="shared" si="10"/>
        <v>261.98920305567873</v>
      </c>
      <c r="AA28" s="12">
        <f t="shared" si="10"/>
        <v>267.72133661827684</v>
      </c>
      <c r="AB28" s="12">
        <f t="shared" si="10"/>
        <v>273.21658407445864</v>
      </c>
      <c r="AC28" s="12">
        <f t="shared" si="10"/>
        <v>278.5807175734286</v>
      </c>
      <c r="AD28" s="12">
        <f t="shared" si="10"/>
        <v>283.90499357714833</v>
      </c>
      <c r="AE28" s="12">
        <f t="shared" si="10"/>
        <v>289.270444865847</v>
      </c>
      <c r="AF28" s="20">
        <f t="shared" si="10"/>
      </c>
      <c r="AG28" s="14">
        <f t="shared" si="3"/>
        <v>0.26890177919115466</v>
      </c>
      <c r="AH28" s="14">
        <f t="shared" si="4"/>
        <v>0.023057336177032185</v>
      </c>
      <c r="AJ28" s="6"/>
      <c r="AK28" s="6"/>
      <c r="AL28" s="6"/>
    </row>
    <row r="29" spans="1:38" ht="15">
      <c r="A29" s="11">
        <v>41140</v>
      </c>
      <c r="B29" s="12">
        <f t="shared" si="8"/>
      </c>
      <c r="C29" s="12">
        <f t="shared" si="8"/>
      </c>
      <c r="D29" s="12">
        <f t="shared" si="8"/>
        <v>74.49574377137753</v>
      </c>
      <c r="E29" s="12">
        <f t="shared" si="8"/>
        <v>79.90948795079987</v>
      </c>
      <c r="F29" s="12">
        <f t="shared" si="8"/>
        <v>85.30576840120614</v>
      </c>
      <c r="G29" s="12">
        <f t="shared" si="8"/>
        <v>90.77008999854625</v>
      </c>
      <c r="H29" s="12">
        <f t="shared" si="8"/>
        <v>96.39751987641817</v>
      </c>
      <c r="I29" s="12">
        <f t="shared" si="8"/>
        <v>102.29659943495052</v>
      </c>
      <c r="J29" s="12">
        <f t="shared" si="8"/>
        <v>108.59373452370663</v>
      </c>
      <c r="K29" s="12">
        <f t="shared" si="8"/>
        <v>115.43697750758977</v>
      </c>
      <c r="L29" s="12">
        <f t="shared" si="9"/>
        <v>122.99649841147698</v>
      </c>
      <c r="M29" s="12">
        <f t="shared" si="9"/>
        <v>131.45594111777447</v>
      </c>
      <c r="N29" s="12">
        <f t="shared" si="9"/>
        <v>140.984343715787</v>
      </c>
      <c r="O29" s="12">
        <f t="shared" si="9"/>
        <v>151.67588147162243</v>
      </c>
      <c r="P29" s="12">
        <f t="shared" si="9"/>
        <v>163.45690828030217</v>
      </c>
      <c r="Q29" s="12">
        <f t="shared" si="9"/>
        <v>176.00185422393116</v>
      </c>
      <c r="R29" s="12">
        <f t="shared" si="9"/>
        <v>188.748330223042</v>
      </c>
      <c r="S29" s="12">
        <f t="shared" si="9"/>
        <v>201.0627842092625</v>
      </c>
      <c r="T29" s="12">
        <f t="shared" si="9"/>
        <v>212.4597221387813</v>
      </c>
      <c r="U29" s="12">
        <f t="shared" si="9"/>
        <v>222.71354604555893</v>
      </c>
      <c r="V29" s="12">
        <f t="shared" si="10"/>
        <v>231.8253063696048</v>
      </c>
      <c r="W29" s="12">
        <f t="shared" si="10"/>
        <v>239.92662439953094</v>
      </c>
      <c r="X29" s="12">
        <f t="shared" si="10"/>
        <v>247.1970848166661</v>
      </c>
      <c r="Y29" s="12">
        <f t="shared" si="10"/>
        <v>253.81725909043888</v>
      </c>
      <c r="Z29" s="12">
        <f t="shared" si="10"/>
        <v>259.9493883287076</v>
      </c>
      <c r="AA29" s="12">
        <f t="shared" si="10"/>
        <v>265.73311044433456</v>
      </c>
      <c r="AB29" s="12">
        <f t="shared" si="10"/>
        <v>271.28763724172836</v>
      </c>
      <c r="AC29" s="12">
        <f t="shared" si="10"/>
        <v>276.7159674496909</v>
      </c>
      <c r="AD29" s="12">
        <f t="shared" si="10"/>
        <v>282.10917736331055</v>
      </c>
      <c r="AE29" s="12">
        <f t="shared" si="10"/>
        <v>287.5500199345174</v>
      </c>
      <c r="AF29" s="20">
        <f t="shared" si="10"/>
      </c>
      <c r="AG29" s="14">
        <f t="shared" si="3"/>
        <v>0.21429485284231983</v>
      </c>
      <c r="AH29" s="14">
        <f t="shared" si="4"/>
        <v>0.014496905190487045</v>
      </c>
      <c r="AJ29" s="6"/>
      <c r="AK29" s="6"/>
      <c r="AL29" s="6"/>
    </row>
    <row r="30" spans="1:38" ht="15">
      <c r="A30" s="11">
        <v>41151</v>
      </c>
      <c r="B30" s="12">
        <f t="shared" si="8"/>
      </c>
      <c r="C30" s="12">
        <f t="shared" si="8"/>
      </c>
      <c r="D30" s="12">
        <f t="shared" si="8"/>
        <v>77.64653645603283</v>
      </c>
      <c r="E30" s="12">
        <f t="shared" si="8"/>
        <v>83.11881044770286</v>
      </c>
      <c r="F30" s="12">
        <f t="shared" si="8"/>
        <v>88.58031114425785</v>
      </c>
      <c r="G30" s="12">
        <f t="shared" si="8"/>
        <v>94.11846266173046</v>
      </c>
      <c r="H30" s="12">
        <f t="shared" si="8"/>
        <v>99.82808821138086</v>
      </c>
      <c r="I30" s="12">
        <f t="shared" si="8"/>
        <v>105.8144890389284</v>
      </c>
      <c r="J30" s="12">
        <f t="shared" si="8"/>
        <v>112.196250763883</v>
      </c>
      <c r="K30" s="12">
        <f t="shared" si="8"/>
        <v>119.10640179005075</v>
      </c>
      <c r="L30" s="12">
        <f t="shared" si="9"/>
        <v>126.68918873018475</v>
      </c>
      <c r="M30" s="12">
        <f t="shared" si="9"/>
        <v>135.08751371455975</v>
      </c>
      <c r="N30" s="12">
        <f t="shared" si="9"/>
        <v>144.41411152486324</v>
      </c>
      <c r="O30" s="12">
        <f t="shared" si="9"/>
        <v>154.70132500221905</v>
      </c>
      <c r="P30" s="12">
        <f t="shared" si="9"/>
        <v>165.8376091341013</v>
      </c>
      <c r="Q30" s="12">
        <f t="shared" si="9"/>
        <v>177.52607630762517</v>
      </c>
      <c r="R30" s="12">
        <f t="shared" si="9"/>
        <v>189.31753086509283</v>
      </c>
      <c r="S30" s="12">
        <f t="shared" si="9"/>
        <v>200.73148327293939</v>
      </c>
      <c r="T30" s="12">
        <f t="shared" si="9"/>
        <v>211.39769006433855</v>
      </c>
      <c r="U30" s="12">
        <f t="shared" si="9"/>
        <v>221.12895952210323</v>
      </c>
      <c r="V30" s="12">
        <f t="shared" si="10"/>
        <v>229.90506561684006</v>
      </c>
      <c r="W30" s="12">
        <f t="shared" si="10"/>
        <v>237.81241724139835</v>
      </c>
      <c r="X30" s="12">
        <f t="shared" si="10"/>
        <v>244.98599792183728</v>
      </c>
      <c r="Y30" s="12">
        <f t="shared" si="10"/>
        <v>251.57178063950536</v>
      </c>
      <c r="Z30" s="12">
        <f t="shared" si="10"/>
        <v>257.70827736740625</v>
      </c>
      <c r="AA30" s="12">
        <f t="shared" si="10"/>
        <v>263.5201438565185</v>
      </c>
      <c r="AB30" s="12">
        <f t="shared" si="10"/>
        <v>269.1179461362584</v>
      </c>
      <c r="AC30" s="12">
        <f t="shared" si="10"/>
        <v>274.6005120854043</v>
      </c>
      <c r="AD30" s="12">
        <f t="shared" si="10"/>
        <v>280.05800022911035</v>
      </c>
      <c r="AE30" s="12">
        <f t="shared" si="10"/>
      </c>
      <c r="AF30" s="20">
        <f t="shared" si="10"/>
      </c>
      <c r="AG30" s="14">
        <f t="shared" si="3"/>
        <v>0.14703927466192265</v>
      </c>
      <c r="AH30" s="14">
        <f t="shared" si="4"/>
        <v>0.0009034329312549589</v>
      </c>
      <c r="AJ30" s="6"/>
      <c r="AK30" s="6"/>
      <c r="AL30" s="6"/>
    </row>
    <row r="31" spans="1:38" ht="15">
      <c r="A31" s="11">
        <v>41161</v>
      </c>
      <c r="B31" s="12">
        <f t="shared" si="8"/>
      </c>
      <c r="C31" s="12">
        <f t="shared" si="8"/>
      </c>
      <c r="D31" s="12">
        <f t="shared" si="8"/>
      </c>
      <c r="E31" s="12">
        <f t="shared" si="8"/>
        <v>86.322724608437</v>
      </c>
      <c r="F31" s="12">
        <f t="shared" si="8"/>
        <v>91.82588062492009</v>
      </c>
      <c r="G31" s="12">
        <f t="shared" si="8"/>
        <v>97.41335993912641</v>
      </c>
      <c r="H31" s="12">
        <f t="shared" si="8"/>
        <v>103.17847037880091</v>
      </c>
      <c r="I31" s="12">
        <f t="shared" si="8"/>
        <v>109.22195405511069</v>
      </c>
      <c r="J31" s="12">
        <f t="shared" si="8"/>
        <v>115.6534185291594</v>
      </c>
      <c r="K31" s="12">
        <f t="shared" si="8"/>
        <v>122.59047151130301</v>
      </c>
      <c r="L31" s="12">
        <f t="shared" si="9"/>
        <v>130.15304274688364</v>
      </c>
      <c r="M31" s="12">
        <f t="shared" si="9"/>
        <v>138.4491486895863</v>
      </c>
      <c r="N31" s="12">
        <f t="shared" si="9"/>
        <v>147.54812212146916</v>
      </c>
      <c r="O31" s="12">
        <f t="shared" si="9"/>
        <v>157.44103473553344</v>
      </c>
      <c r="P31" s="12">
        <f t="shared" si="9"/>
        <v>167.99924226734274</v>
      </c>
      <c r="Q31" s="12">
        <f t="shared" si="9"/>
        <v>178.95781154628594</v>
      </c>
      <c r="R31" s="12">
        <f t="shared" si="9"/>
        <v>189.95285399102426</v>
      </c>
      <c r="S31" s="12">
        <f t="shared" si="9"/>
        <v>200.61081079371576</v>
      </c>
      <c r="T31" s="12">
        <f t="shared" si="9"/>
        <v>210.64331503908835</v>
      </c>
      <c r="U31" s="12">
        <f t="shared" si="9"/>
        <v>219.89594580416986</v>
      </c>
      <c r="V31" s="12">
        <f t="shared" si="10"/>
        <v>228.34005626261137</v>
      </c>
      <c r="W31" s="12">
        <f t="shared" si="10"/>
        <v>236.03353290985115</v>
      </c>
      <c r="X31" s="12">
        <f t="shared" si="10"/>
        <v>243.07957220027274</v>
      </c>
      <c r="Y31" s="12">
        <f t="shared" si="10"/>
        <v>249.59727500682885</v>
      </c>
      <c r="Z31" s="12">
        <f t="shared" si="10"/>
        <v>255.70532336655998</v>
      </c>
      <c r="AA31" s="12">
        <f t="shared" si="10"/>
        <v>261.5150066051986</v>
      </c>
      <c r="AB31" s="12">
        <f t="shared" si="10"/>
        <v>267.12867427908805</v>
      </c>
      <c r="AC31" s="12">
        <f t="shared" si="10"/>
        <v>272.6408729592008</v>
      </c>
      <c r="AD31" s="12">
        <f t="shared" si="10"/>
      </c>
      <c r="AE31" s="12">
        <f t="shared" si="10"/>
      </c>
      <c r="AF31" s="20">
        <f t="shared" si="10"/>
      </c>
      <c r="AG31" s="14">
        <f t="shared" si="3"/>
        <v>0.08113036854282699</v>
      </c>
      <c r="AH31" s="14">
        <f t="shared" si="4"/>
        <v>-0.014117052320091195</v>
      </c>
      <c r="AJ31" s="6"/>
      <c r="AK31" s="6"/>
      <c r="AL31" s="6"/>
    </row>
    <row r="32" spans="1:38" ht="15">
      <c r="A32" s="11">
        <v>41171</v>
      </c>
      <c r="B32" s="12">
        <f t="shared" si="8"/>
      </c>
      <c r="C32" s="12">
        <f t="shared" si="8"/>
      </c>
      <c r="D32" s="12">
        <f t="shared" si="8"/>
      </c>
      <c r="E32" s="12">
        <f t="shared" si="8"/>
        <v>89.66857515734296</v>
      </c>
      <c r="F32" s="12">
        <f t="shared" si="8"/>
        <v>95.191746585269</v>
      </c>
      <c r="G32" s="12">
        <f t="shared" si="8"/>
        <v>100.8058737374729</v>
      </c>
      <c r="H32" s="12">
        <f t="shared" si="8"/>
        <v>106.60140272997134</v>
      </c>
      <c r="I32" s="12">
        <f t="shared" si="8"/>
        <v>112.67305780168265</v>
      </c>
      <c r="J32" s="12">
        <f t="shared" si="8"/>
        <v>119.12012548229066</v>
      </c>
      <c r="K32" s="12">
        <f t="shared" si="8"/>
        <v>126.04405487773393</v>
      </c>
      <c r="L32" s="12">
        <f t="shared" si="9"/>
        <v>133.54137724572047</v>
      </c>
      <c r="M32" s="12">
        <f t="shared" si="9"/>
        <v>141.68944062739837</v>
      </c>
      <c r="N32" s="12">
        <f t="shared" si="9"/>
        <v>150.52341803085184</v>
      </c>
      <c r="O32" s="12">
        <f t="shared" si="9"/>
        <v>160.00700175428594</v>
      </c>
      <c r="P32" s="12">
        <f t="shared" si="9"/>
        <v>170.00750159447375</v>
      </c>
      <c r="Q32" s="12">
        <f t="shared" si="9"/>
        <v>180.29373093927552</v>
      </c>
      <c r="R32" s="12">
        <f t="shared" si="9"/>
        <v>190.57127772516762</v>
      </c>
      <c r="S32" s="12">
        <f t="shared" si="9"/>
        <v>200.5477437496749</v>
      </c>
      <c r="T32" s="12">
        <f t="shared" si="9"/>
        <v>209.9969719809721</v>
      </c>
      <c r="U32" s="12">
        <f t="shared" si="9"/>
        <v>218.7921150471769</v>
      </c>
      <c r="V32" s="12">
        <f t="shared" si="10"/>
        <v>226.90171554644706</v>
      </c>
      <c r="W32" s="12">
        <f t="shared" si="10"/>
        <v>234.36409419644576</v>
      </c>
      <c r="X32" s="12">
        <f t="shared" si="10"/>
        <v>241.25822842997232</v>
      </c>
      <c r="Y32" s="12">
        <f t="shared" si="10"/>
        <v>247.68123267939694</v>
      </c>
      <c r="Z32" s="12">
        <f t="shared" si="10"/>
        <v>253.73456638665863</v>
      </c>
      <c r="AA32" s="12">
        <f t="shared" si="10"/>
        <v>259.51728827606814</v>
      </c>
      <c r="AB32" s="12">
        <f t="shared" si="10"/>
        <v>265.12385394080553</v>
      </c>
      <c r="AC32" s="12">
        <f t="shared" si="10"/>
        <v>270.6445068210983</v>
      </c>
      <c r="AD32" s="12">
        <f t="shared" si="10"/>
      </c>
      <c r="AE32" s="12">
        <f t="shared" si="10"/>
      </c>
      <c r="AF32" s="20">
        <f t="shared" si="10"/>
      </c>
      <c r="AG32" s="14">
        <f t="shared" si="3"/>
        <v>0.012546206540677798</v>
      </c>
      <c r="AH32" s="14">
        <f t="shared" si="4"/>
        <v>-0.030191737195067944</v>
      </c>
      <c r="AJ32" s="6"/>
      <c r="AK32" s="6"/>
      <c r="AL32" s="6"/>
    </row>
    <row r="33" spans="1:38" ht="15">
      <c r="A33" s="11">
        <v>41181</v>
      </c>
      <c r="B33" s="12">
        <f t="shared" si="8"/>
      </c>
      <c r="C33" s="12">
        <f t="shared" si="8"/>
      </c>
      <c r="D33" s="12">
        <f t="shared" si="8"/>
      </c>
      <c r="E33" s="12">
        <f t="shared" si="8"/>
      </c>
      <c r="F33" s="12">
        <f t="shared" si="8"/>
        <v>98.5336019592922</v>
      </c>
      <c r="G33" s="12">
        <f t="shared" si="8"/>
        <v>104.14839853784656</v>
      </c>
      <c r="H33" s="12">
        <f t="shared" si="8"/>
        <v>109.94537899446479</v>
      </c>
      <c r="I33" s="12">
        <f t="shared" si="8"/>
        <v>116.01219001189949</v>
      </c>
      <c r="J33" s="12">
        <f t="shared" si="8"/>
        <v>122.43716217355009</v>
      </c>
      <c r="K33" s="12">
        <f t="shared" si="8"/>
        <v>129.3059939599876</v>
      </c>
      <c r="L33" s="12">
        <f t="shared" si="9"/>
        <v>136.69422421572384</v>
      </c>
      <c r="M33" s="12">
        <f t="shared" si="9"/>
        <v>144.6541517328381</v>
      </c>
      <c r="N33" s="12">
        <f t="shared" si="9"/>
        <v>153.19624161687324</v>
      </c>
      <c r="O33" s="12">
        <f t="shared" si="9"/>
        <v>162.26855454085637</v>
      </c>
      <c r="P33" s="12">
        <f t="shared" si="9"/>
        <v>171.7431250926569</v>
      </c>
      <c r="Q33" s="12">
        <f t="shared" si="9"/>
        <v>181.42111996227413</v>
      </c>
      <c r="R33" s="12">
        <f t="shared" si="9"/>
        <v>191.06332297801174</v>
      </c>
      <c r="S33" s="12">
        <f t="shared" si="9"/>
        <v>200.4378490106539</v>
      </c>
      <c r="T33" s="12">
        <f t="shared" si="9"/>
        <v>209.36459154204056</v>
      </c>
      <c r="U33" s="12">
        <f t="shared" si="9"/>
        <v>217.73837570053894</v>
      </c>
      <c r="V33" s="12">
        <f t="shared" si="10"/>
        <v>225.52748980905784</v>
      </c>
      <c r="W33" s="12">
        <f t="shared" si="10"/>
        <v>232.75680678402742</v>
      </c>
      <c r="X33" s="12">
        <f t="shared" si="10"/>
        <v>239.48714704799542</v>
      </c>
      <c r="Y33" s="12">
        <f t="shared" si="10"/>
        <v>245.79810920947517</v>
      </c>
      <c r="Z33" s="12">
        <f t="shared" si="10"/>
        <v>251.77672774331995</v>
      </c>
      <c r="AA33" s="12">
        <f t="shared" si="10"/>
        <v>257.5113278059648</v>
      </c>
      <c r="AB33" s="12">
        <f t="shared" si="10"/>
        <v>263.08915500439724</v>
      </c>
      <c r="AC33" s="12">
        <f t="shared" si="10"/>
      </c>
      <c r="AD33" s="12">
        <f t="shared" si="10"/>
      </c>
      <c r="AE33" s="12">
        <f t="shared" si="10"/>
      </c>
      <c r="AF33" s="20">
        <f t="shared" si="10"/>
      </c>
      <c r="AG33" s="14">
        <f t="shared" si="3"/>
        <v>-0.056768815325607916</v>
      </c>
      <c r="AH33" s="14">
        <f t="shared" si="4"/>
        <v>-0.04564296278902669</v>
      </c>
      <c r="AJ33" s="6"/>
      <c r="AK33" s="6"/>
      <c r="AL33" s="6"/>
    </row>
    <row r="34" spans="1:38" ht="15">
      <c r="A34" s="11">
        <v>41191</v>
      </c>
      <c r="B34" s="12">
        <f t="shared" si="8"/>
      </c>
      <c r="C34" s="12">
        <f t="shared" si="8"/>
      </c>
      <c r="D34" s="12">
        <f t="shared" si="8"/>
      </c>
      <c r="E34" s="12">
        <f t="shared" si="8"/>
      </c>
      <c r="F34" s="12">
        <f t="shared" si="8"/>
        <v>101.705154586524</v>
      </c>
      <c r="G34" s="12">
        <f t="shared" si="8"/>
        <v>107.29408725283508</v>
      </c>
      <c r="H34" s="12">
        <f t="shared" si="8"/>
        <v>113.06289319072738</v>
      </c>
      <c r="I34" s="12">
        <f t="shared" si="8"/>
        <v>119.09166133358241</v>
      </c>
      <c r="J34" s="12">
        <f t="shared" si="8"/>
        <v>125.45799667905587</v>
      </c>
      <c r="K34" s="12">
        <f t="shared" si="8"/>
        <v>132.2333134297768</v>
      </c>
      <c r="L34" s="12">
        <f t="shared" si="9"/>
        <v>139.47561411805776</v>
      </c>
      <c r="M34" s="12">
        <f t="shared" si="9"/>
        <v>147.218194652874</v>
      </c>
      <c r="N34" s="12">
        <f t="shared" si="9"/>
        <v>155.45526693170115</v>
      </c>
      <c r="O34" s="12">
        <f t="shared" si="9"/>
        <v>164.12804184800729</v>
      </c>
      <c r="P34" s="12">
        <f t="shared" si="9"/>
        <v>173.11811787420586</v>
      </c>
      <c r="Q34" s="12">
        <f t="shared" si="9"/>
        <v>182.25554078540773</v>
      </c>
      <c r="R34" s="12">
        <f t="shared" si="9"/>
        <v>191.34398430345414</v>
      </c>
      <c r="S34" s="12">
        <f t="shared" si="9"/>
        <v>200.19606232686488</v>
      </c>
      <c r="T34" s="12">
        <f t="shared" si="9"/>
        <v>208.66511204084793</v>
      </c>
      <c r="U34" s="12">
        <f t="shared" si="9"/>
        <v>216.66216959017225</v>
      </c>
      <c r="V34" s="12">
        <f t="shared" si="10"/>
        <v>224.15604509302364</v>
      </c>
      <c r="W34" s="12">
        <f t="shared" si="10"/>
        <v>231.1621128001346</v>
      </c>
      <c r="X34" s="12">
        <f t="shared" si="10"/>
        <v>237.72750341196456</v>
      </c>
      <c r="Y34" s="12">
        <f t="shared" si="10"/>
        <v>243.91798382385403</v>
      </c>
      <c r="Z34" s="12">
        <f t="shared" si="10"/>
        <v>249.8086833808028</v>
      </c>
      <c r="AA34" s="12">
        <f t="shared" si="10"/>
        <v>255.4787141643193</v>
      </c>
      <c r="AB34" s="12">
        <f t="shared" si="10"/>
      </c>
      <c r="AC34" s="12">
        <f t="shared" si="10"/>
      </c>
      <c r="AD34" s="12">
        <f t="shared" si="10"/>
      </c>
      <c r="AE34" s="12">
        <f t="shared" si="10"/>
      </c>
      <c r="AF34" s="20">
        <f t="shared" si="10"/>
      </c>
      <c r="AG34" s="14">
        <f t="shared" si="3"/>
        <v>-0.12478426326537383</v>
      </c>
      <c r="AH34" s="14">
        <f t="shared" si="4"/>
        <v>-0.05873774751607457</v>
      </c>
      <c r="AJ34" s="6"/>
      <c r="AK34" s="6"/>
      <c r="AL34" s="6"/>
    </row>
    <row r="35" spans="1:38" ht="15">
      <c r="A35" s="11">
        <v>41201</v>
      </c>
      <c r="B35" s="12">
        <f t="shared" si="8"/>
      </c>
      <c r="C35" s="12">
        <f t="shared" si="8"/>
      </c>
      <c r="D35" s="12">
        <f t="shared" si="8"/>
      </c>
      <c r="E35" s="12">
        <f t="shared" si="8"/>
      </c>
      <c r="F35" s="12">
        <f t="shared" si="8"/>
      </c>
      <c r="G35" s="12">
        <f t="shared" si="8"/>
        <v>110.1084932974874</v>
      </c>
      <c r="H35" s="12">
        <f t="shared" si="8"/>
        <v>115.8223299726117</v>
      </c>
      <c r="I35" s="12">
        <f t="shared" si="8"/>
        <v>121.78371484696854</v>
      </c>
      <c r="J35" s="12">
        <f t="shared" si="8"/>
        <v>128.06051356447313</v>
      </c>
      <c r="K35" s="12">
        <f t="shared" si="8"/>
        <v>134.71209209510795</v>
      </c>
      <c r="L35" s="12">
        <f t="shared" si="9"/>
        <v>141.78277754446847</v>
      </c>
      <c r="M35" s="12">
        <f t="shared" si="9"/>
        <v>149.29254919382316</v>
      </c>
      <c r="N35" s="12">
        <f t="shared" si="9"/>
        <v>157.22610269366862</v>
      </c>
      <c r="O35" s="12">
        <f t="shared" si="9"/>
        <v>165.52362134604323</v>
      </c>
      <c r="P35" s="12">
        <f t="shared" si="9"/>
        <v>174.07814287294627</v>
      </c>
      <c r="Q35" s="12">
        <f t="shared" si="9"/>
        <v>182.74415942535583</v>
      </c>
      <c r="R35" s="12">
        <f t="shared" si="9"/>
        <v>191.35803059044457</v>
      </c>
      <c r="S35" s="12">
        <f t="shared" si="9"/>
        <v>199.76470368617473</v>
      </c>
      <c r="T35" s="12">
        <f t="shared" si="9"/>
        <v>207.84139206906312</v>
      </c>
      <c r="U35" s="12">
        <f t="shared" si="9"/>
        <v>215.51075259882754</v>
      </c>
      <c r="V35" s="12">
        <f t="shared" si="10"/>
        <v>222.7419773988589</v>
      </c>
      <c r="W35" s="12">
        <f t="shared" si="10"/>
        <v>229.54336152511652</v>
      </c>
      <c r="X35" s="12">
        <f t="shared" si="10"/>
        <v>235.95150449316822</v>
      </c>
      <c r="Y35" s="12">
        <f t="shared" si="10"/>
        <v>242.02116612204952</v>
      </c>
      <c r="Z35" s="12">
        <f t="shared" si="10"/>
        <v>247.81765900782452</v>
      </c>
      <c r="AA35" s="12">
        <f t="shared" si="10"/>
        <v>253.4121841514418</v>
      </c>
      <c r="AB35" s="12">
        <f t="shared" si="10"/>
      </c>
      <c r="AC35" s="12">
        <f t="shared" si="10"/>
      </c>
      <c r="AD35" s="12">
        <f t="shared" si="10"/>
      </c>
      <c r="AE35" s="12">
        <f t="shared" si="10"/>
      </c>
      <c r="AF35" s="20">
        <f t="shared" si="10"/>
      </c>
      <c r="AG35" s="14">
        <f t="shared" si="3"/>
        <v>-0.1894388577743176</v>
      </c>
      <c r="AH35" s="14">
        <f t="shared" si="4"/>
        <v>-0.06788784111161923</v>
      </c>
      <c r="AJ35" s="6"/>
      <c r="AK35" s="6"/>
      <c r="AL35" s="6"/>
    </row>
    <row r="36" spans="1:38" ht="15">
      <c r="A36" s="11">
        <v>41212</v>
      </c>
      <c r="B36" s="12">
        <f aca="true" t="shared" si="11" ref="B36:K42">IF(azimut($AG$4,$AG36,B$43+$AH36)=0,"",MOD(azimut($AG$4,$AG36,B$43+$AH36),360))</f>
      </c>
      <c r="C36" s="12">
        <f t="shared" si="11"/>
      </c>
      <c r="D36" s="12">
        <f t="shared" si="11"/>
      </c>
      <c r="E36" s="12">
        <f t="shared" si="11"/>
      </c>
      <c r="F36" s="12">
        <f t="shared" si="11"/>
      </c>
      <c r="G36" s="12">
        <f t="shared" si="11"/>
        <v>112.68917494599847</v>
      </c>
      <c r="H36" s="12">
        <f t="shared" si="11"/>
        <v>118.31890579002268</v>
      </c>
      <c r="I36" s="12">
        <f t="shared" si="11"/>
        <v>124.18107745927011</v>
      </c>
      <c r="J36" s="12">
        <f t="shared" si="11"/>
        <v>130.33463834652167</v>
      </c>
      <c r="K36" s="12">
        <f t="shared" si="11"/>
        <v>136.82866042386772</v>
      </c>
      <c r="L36" s="12">
        <f aca="true" t="shared" si="12" ref="L36:U42">IF(azimut($AG$4,$AG36,L$43+$AH36)=0,"",MOD(azimut($AG$4,$AG36,L$43+$AH36),360))</f>
        <v>143.69678236540392</v>
      </c>
      <c r="M36" s="12">
        <f t="shared" si="12"/>
        <v>150.94976086648947</v>
      </c>
      <c r="N36" s="12">
        <f t="shared" si="12"/>
        <v>158.56742941653204</v>
      </c>
      <c r="O36" s="12">
        <f t="shared" si="12"/>
        <v>166.49269125310855</v>
      </c>
      <c r="P36" s="12">
        <f t="shared" si="12"/>
        <v>174.6310803172798</v>
      </c>
      <c r="Q36" s="12">
        <f t="shared" si="12"/>
        <v>182.85871124862103</v>
      </c>
      <c r="R36" s="12">
        <f t="shared" si="12"/>
        <v>191.03849211639258</v>
      </c>
      <c r="S36" s="12">
        <f t="shared" si="12"/>
        <v>199.04047978525787</v>
      </c>
      <c r="T36" s="12">
        <f t="shared" si="12"/>
        <v>206.75995521302934</v>
      </c>
      <c r="U36" s="12">
        <f t="shared" si="12"/>
        <v>214.1281020376848</v>
      </c>
      <c r="V36" s="12">
        <f aca="true" t="shared" si="13" ref="V36:AF42">IF(azimut($AG$4,$AG36,V$43+$AH36)=0,"",MOD(azimut($AG$4,$AG36,V$43+$AH36),360))</f>
        <v>221.11392628794817</v>
      </c>
      <c r="W36" s="12">
        <f t="shared" si="13"/>
        <v>227.71956090340353</v>
      </c>
      <c r="X36" s="12">
        <f t="shared" si="13"/>
        <v>233.97250610785898</v>
      </c>
      <c r="Y36" s="12">
        <f t="shared" si="13"/>
        <v>239.9178097303834</v>
      </c>
      <c r="Z36" s="12">
        <f t="shared" si="13"/>
        <v>245.61186082957002</v>
      </c>
      <c r="AA36" s="12">
        <f t="shared" si="13"/>
      </c>
      <c r="AB36" s="12">
        <f t="shared" si="13"/>
      </c>
      <c r="AC36" s="12">
        <f t="shared" si="13"/>
      </c>
      <c r="AD36" s="12">
        <f t="shared" si="13"/>
      </c>
      <c r="AE36" s="12">
        <f t="shared" si="13"/>
      </c>
      <c r="AF36" s="20">
        <f t="shared" si="13"/>
      </c>
      <c r="AG36" s="14">
        <f t="shared" si="3"/>
        <v>-0.2542682123315821</v>
      </c>
      <c r="AH36" s="14">
        <f t="shared" si="4"/>
        <v>-0.0719266553482733</v>
      </c>
      <c r="AJ36" s="6"/>
      <c r="AK36" s="6"/>
      <c r="AL36" s="6"/>
    </row>
    <row r="37" spans="1:38" ht="15">
      <c r="A37" s="11">
        <v>41222</v>
      </c>
      <c r="B37" s="12">
        <f t="shared" si="11"/>
      </c>
      <c r="C37" s="12">
        <f t="shared" si="11"/>
      </c>
      <c r="D37" s="12">
        <f t="shared" si="11"/>
      </c>
      <c r="E37" s="12">
        <f t="shared" si="11"/>
      </c>
      <c r="F37" s="12">
        <f t="shared" si="11"/>
      </c>
      <c r="G37" s="12">
        <f t="shared" si="11"/>
      </c>
      <c r="H37" s="12">
        <f t="shared" si="11"/>
        <v>120.02000449830518</v>
      </c>
      <c r="I37" s="12">
        <f t="shared" si="11"/>
        <v>125.77975137006032</v>
      </c>
      <c r="J37" s="12">
        <f t="shared" si="11"/>
        <v>131.81089732719735</v>
      </c>
      <c r="K37" s="12">
        <f t="shared" si="11"/>
        <v>138.15584457006224</v>
      </c>
      <c r="L37" s="12">
        <f t="shared" si="12"/>
        <v>144.84193438899985</v>
      </c>
      <c r="M37" s="12">
        <f t="shared" si="12"/>
        <v>151.8753394175365</v>
      </c>
      <c r="N37" s="12">
        <f t="shared" si="12"/>
        <v>159.23481567741192</v>
      </c>
      <c r="O37" s="12">
        <f t="shared" si="12"/>
        <v>166.86741484866735</v>
      </c>
      <c r="P37" s="12">
        <f t="shared" si="12"/>
        <v>174.6888634421403</v>
      </c>
      <c r="Q37" s="12">
        <f t="shared" si="12"/>
        <v>182.59054132301526</v>
      </c>
      <c r="R37" s="12">
        <f t="shared" si="12"/>
        <v>190.45279961421159</v>
      </c>
      <c r="S37" s="12">
        <f t="shared" si="12"/>
        <v>198.16146118856312</v>
      </c>
      <c r="T37" s="12">
        <f t="shared" si="12"/>
        <v>205.62271411389492</v>
      </c>
      <c r="U37" s="12">
        <f t="shared" si="12"/>
        <v>212.77246487102923</v>
      </c>
      <c r="V37" s="12">
        <f t="shared" si="13"/>
        <v>219.57884026889056</v>
      </c>
      <c r="W37" s="12">
        <f t="shared" si="13"/>
        <v>226.03922356828843</v>
      </c>
      <c r="X37" s="12">
        <f t="shared" si="13"/>
        <v>232.17439332574577</v>
      </c>
      <c r="Y37" s="12">
        <f t="shared" si="13"/>
        <v>238.02217763039428</v>
      </c>
      <c r="Z37" s="12">
        <f t="shared" si="13"/>
        <v>243.6321834769128</v>
      </c>
      <c r="AA37" s="12">
        <f t="shared" si="13"/>
      </c>
      <c r="AB37" s="12">
        <f t="shared" si="13"/>
      </c>
      <c r="AC37" s="12">
        <f t="shared" si="13"/>
      </c>
      <c r="AD37" s="12">
        <f t="shared" si="13"/>
      </c>
      <c r="AE37" s="12">
        <f t="shared" si="13"/>
      </c>
      <c r="AF37" s="20">
        <f t="shared" si="13"/>
      </c>
      <c r="AG37" s="14">
        <f t="shared" si="3"/>
        <v>-0.30542234412598324</v>
      </c>
      <c r="AH37" s="14">
        <f t="shared" si="4"/>
        <v>-0.06936040769152876</v>
      </c>
      <c r="AJ37" s="6"/>
      <c r="AK37" s="6"/>
      <c r="AL37" s="6"/>
    </row>
    <row r="38" spans="1:38" ht="15">
      <c r="A38" s="11">
        <v>41232</v>
      </c>
      <c r="B38" s="12">
        <f t="shared" si="11"/>
      </c>
      <c r="C38" s="12">
        <f t="shared" si="11"/>
      </c>
      <c r="D38" s="12">
        <f t="shared" si="11"/>
      </c>
      <c r="E38" s="12">
        <f t="shared" si="11"/>
      </c>
      <c r="F38" s="12">
        <f t="shared" si="11"/>
      </c>
      <c r="G38" s="12">
        <f t="shared" si="11"/>
      </c>
      <c r="H38" s="12">
        <f t="shared" si="11"/>
        <v>121.13921636440739</v>
      </c>
      <c r="I38" s="12">
        <f t="shared" si="11"/>
        <v>126.79600484312346</v>
      </c>
      <c r="J38" s="12">
        <f t="shared" si="11"/>
        <v>132.7068783127662</v>
      </c>
      <c r="K38" s="12">
        <f t="shared" si="11"/>
        <v>138.90989834271727</v>
      </c>
      <c r="L38" s="12">
        <f t="shared" si="12"/>
        <v>145.4287558168246</v>
      </c>
      <c r="M38" s="12">
        <f t="shared" si="12"/>
        <v>152.2676568826483</v>
      </c>
      <c r="N38" s="12">
        <f t="shared" si="12"/>
        <v>159.40623301348947</v>
      </c>
      <c r="O38" s="12">
        <f t="shared" si="12"/>
        <v>166.7962102783708</v>
      </c>
      <c r="P38" s="12">
        <f t="shared" si="12"/>
        <v>174.3619828871237</v>
      </c>
      <c r="Q38" s="12">
        <f t="shared" si="12"/>
        <v>182.00658804916188</v>
      </c>
      <c r="R38" s="12">
        <f t="shared" si="12"/>
        <v>189.62286845781722</v>
      </c>
      <c r="S38" s="12">
        <f t="shared" si="12"/>
        <v>197.10737473857586</v>
      </c>
      <c r="T38" s="12">
        <f t="shared" si="12"/>
        <v>204.37325127084344</v>
      </c>
      <c r="U38" s="12">
        <f t="shared" si="12"/>
        <v>211.35884835010887</v>
      </c>
      <c r="V38" s="12">
        <f t="shared" si="13"/>
        <v>218.03074971474604</v>
      </c>
      <c r="W38" s="12">
        <f t="shared" si="13"/>
        <v>224.38205629955525</v>
      </c>
      <c r="X38" s="12">
        <f t="shared" si="13"/>
        <v>230.42786246216042</v>
      </c>
      <c r="Y38" s="12">
        <f t="shared" si="13"/>
        <v>236.19997880971204</v>
      </c>
      <c r="Z38" s="12">
        <f t="shared" si="13"/>
      </c>
      <c r="AA38" s="12">
        <f t="shared" si="13"/>
      </c>
      <c r="AB38" s="12">
        <f t="shared" si="13"/>
      </c>
      <c r="AC38" s="12">
        <f t="shared" si="13"/>
      </c>
      <c r="AD38" s="12">
        <f t="shared" si="13"/>
      </c>
      <c r="AE38" s="12">
        <f t="shared" si="13"/>
      </c>
      <c r="AF38" s="20">
        <f t="shared" si="13"/>
      </c>
      <c r="AG38" s="14">
        <f t="shared" si="3"/>
        <v>-0.34740098836889793</v>
      </c>
      <c r="AH38" s="14">
        <f t="shared" si="4"/>
        <v>-0.06080132633296525</v>
      </c>
      <c r="AJ38" s="6"/>
      <c r="AK38" s="6"/>
      <c r="AL38" s="6"/>
    </row>
    <row r="39" spans="1:38" ht="15">
      <c r="A39" s="11">
        <v>41242</v>
      </c>
      <c r="B39" s="12">
        <f t="shared" si="11"/>
      </c>
      <c r="C39" s="12">
        <f t="shared" si="11"/>
      </c>
      <c r="D39" s="12">
        <f t="shared" si="11"/>
      </c>
      <c r="E39" s="12">
        <f t="shared" si="11"/>
      </c>
      <c r="F39" s="12">
        <f t="shared" si="11"/>
      </c>
      <c r="G39" s="12">
        <f t="shared" si="11"/>
      </c>
      <c r="H39" s="12">
        <f t="shared" si="11"/>
      </c>
      <c r="I39" s="12">
        <f t="shared" si="11"/>
        <v>127.23211864502991</v>
      </c>
      <c r="J39" s="12">
        <f t="shared" si="11"/>
        <v>133.03568334622295</v>
      </c>
      <c r="K39" s="12">
        <f t="shared" si="11"/>
        <v>139.11481481417087</v>
      </c>
      <c r="L39" s="12">
        <f t="shared" si="12"/>
        <v>145.4916578949753</v>
      </c>
      <c r="M39" s="12">
        <f t="shared" si="12"/>
        <v>152.1703287859121</v>
      </c>
      <c r="N39" s="12">
        <f t="shared" si="12"/>
        <v>159.13251012531225</v>
      </c>
      <c r="O39" s="12">
        <f t="shared" si="12"/>
        <v>166.33457073256795</v>
      </c>
      <c r="P39" s="12">
        <f t="shared" si="12"/>
        <v>173.70799311268453</v>
      </c>
      <c r="Q39" s="12">
        <f t="shared" si="12"/>
        <v>181.16443376146398</v>
      </c>
      <c r="R39" s="12">
        <f t="shared" si="12"/>
        <v>188.60530729246486</v>
      </c>
      <c r="S39" s="12">
        <f t="shared" si="12"/>
        <v>195.93398052317036</v>
      </c>
      <c r="T39" s="12">
        <f t="shared" si="12"/>
        <v>203.06745715362948</v>
      </c>
      <c r="U39" s="12">
        <f t="shared" si="12"/>
        <v>209.94466982102503</v>
      </c>
      <c r="V39" s="12">
        <f t="shared" si="13"/>
        <v>216.53002758572975</v>
      </c>
      <c r="W39" s="12">
        <f t="shared" si="13"/>
        <v>222.8126275913808</v>
      </c>
      <c r="X39" s="12">
        <f t="shared" si="13"/>
        <v>228.80270924137196</v>
      </c>
      <c r="Y39" s="12">
        <f t="shared" si="13"/>
        <v>234.52709660261843</v>
      </c>
      <c r="Z39" s="12">
        <f t="shared" si="13"/>
      </c>
      <c r="AA39" s="12">
        <f t="shared" si="13"/>
      </c>
      <c r="AB39" s="12">
        <f t="shared" si="13"/>
      </c>
      <c r="AC39" s="12">
        <f t="shared" si="13"/>
      </c>
      <c r="AD39" s="12">
        <f t="shared" si="13"/>
      </c>
      <c r="AE39" s="12">
        <f t="shared" si="13"/>
      </c>
      <c r="AF39" s="20">
        <f t="shared" si="13"/>
      </c>
      <c r="AG39" s="14">
        <f t="shared" si="3"/>
        <v>-0.37877016017076903</v>
      </c>
      <c r="AH39" s="14">
        <f t="shared" si="4"/>
        <v>-0.046886128699061724</v>
      </c>
      <c r="AJ39" s="6"/>
      <c r="AK39" s="6"/>
      <c r="AL39" s="6"/>
    </row>
    <row r="40" spans="1:38" ht="15">
      <c r="A40" s="11">
        <v>41252</v>
      </c>
      <c r="B40" s="12">
        <f t="shared" si="11"/>
      </c>
      <c r="C40" s="12">
        <f t="shared" si="11"/>
      </c>
      <c r="D40" s="12">
        <f t="shared" si="11"/>
      </c>
      <c r="E40" s="12">
        <f t="shared" si="11"/>
      </c>
      <c r="F40" s="12">
        <f t="shared" si="11"/>
      </c>
      <c r="G40" s="12">
        <f t="shared" si="11"/>
      </c>
      <c r="H40" s="12">
        <f t="shared" si="11"/>
      </c>
      <c r="I40" s="12">
        <f t="shared" si="11"/>
        <v>127.11514283027498</v>
      </c>
      <c r="J40" s="12">
        <f t="shared" si="11"/>
        <v>132.83344571665924</v>
      </c>
      <c r="K40" s="12">
        <f t="shared" si="11"/>
        <v>138.81554873766632</v>
      </c>
      <c r="L40" s="12">
        <f t="shared" si="12"/>
        <v>145.08373242269005</v>
      </c>
      <c r="M40" s="12">
        <f t="shared" si="12"/>
        <v>151.64339725743923</v>
      </c>
      <c r="N40" s="12">
        <f t="shared" si="12"/>
        <v>158.47899547756901</v>
      </c>
      <c r="O40" s="12">
        <f t="shared" si="12"/>
        <v>165.55125211387428</v>
      </c>
      <c r="P40" s="12">
        <f t="shared" si="12"/>
        <v>172.79726134108856</v>
      </c>
      <c r="Q40" s="12">
        <f t="shared" si="12"/>
        <v>180.1347367322761</v>
      </c>
      <c r="R40" s="12">
        <f t="shared" si="12"/>
        <v>187.47047014059126</v>
      </c>
      <c r="S40" s="12">
        <f t="shared" si="12"/>
        <v>194.71146620848515</v>
      </c>
      <c r="T40" s="12">
        <f t="shared" si="12"/>
        <v>201.7760217097652</v>
      </c>
      <c r="U40" s="12">
        <f t="shared" si="12"/>
        <v>208.60205305337757</v>
      </c>
      <c r="V40" s="12">
        <f t="shared" si="13"/>
        <v>215.15116898741178</v>
      </c>
      <c r="W40" s="12">
        <f t="shared" si="13"/>
        <v>221.40865825196397</v>
      </c>
      <c r="X40" s="12">
        <f t="shared" si="13"/>
        <v>227.38061085915</v>
      </c>
      <c r="Y40" s="12">
        <f t="shared" si="13"/>
        <v>233.08984579730568</v>
      </c>
      <c r="Z40" s="12">
        <f t="shared" si="13"/>
      </c>
      <c r="AA40" s="12">
        <f t="shared" si="13"/>
      </c>
      <c r="AB40" s="12">
        <f t="shared" si="13"/>
      </c>
      <c r="AC40" s="12">
        <f t="shared" si="13"/>
      </c>
      <c r="AD40" s="12">
        <f t="shared" si="13"/>
      </c>
      <c r="AE40" s="12">
        <f t="shared" si="13"/>
      </c>
      <c r="AF40" s="20">
        <f t="shared" si="13"/>
      </c>
      <c r="AG40" s="14">
        <f t="shared" si="3"/>
        <v>-0.3984270038699308</v>
      </c>
      <c r="AH40" s="14">
        <f t="shared" si="4"/>
        <v>-0.02886959452609018</v>
      </c>
      <c r="AJ40" s="6"/>
      <c r="AK40" s="6"/>
      <c r="AL40" s="6"/>
    </row>
    <row r="41" spans="1:38" ht="15">
      <c r="A41" s="11">
        <v>41262</v>
      </c>
      <c r="B41" s="12">
        <f t="shared" si="11"/>
      </c>
      <c r="C41" s="12">
        <f t="shared" si="11"/>
      </c>
      <c r="D41" s="12">
        <f t="shared" si="11"/>
      </c>
      <c r="E41" s="12">
        <f t="shared" si="11"/>
      </c>
      <c r="F41" s="12">
        <f t="shared" si="11"/>
      </c>
      <c r="G41" s="12">
        <f t="shared" si="11"/>
      </c>
      <c r="H41" s="12">
        <f t="shared" si="11"/>
      </c>
      <c r="I41" s="12">
        <f t="shared" si="11"/>
        <v>126.49236987486478</v>
      </c>
      <c r="J41" s="12">
        <f t="shared" si="11"/>
        <v>132.1541601143827</v>
      </c>
      <c r="K41" s="12">
        <f t="shared" si="11"/>
        <v>138.07244031187622</v>
      </c>
      <c r="L41" s="12">
        <f t="shared" si="12"/>
        <v>144.27101743896466</v>
      </c>
      <c r="M41" s="12">
        <f t="shared" si="12"/>
        <v>150.7576448657952</v>
      </c>
      <c r="N41" s="12">
        <f t="shared" si="12"/>
        <v>157.52002843833938</v>
      </c>
      <c r="O41" s="12">
        <f t="shared" si="12"/>
        <v>164.5228868011664</v>
      </c>
      <c r="P41" s="12">
        <f t="shared" si="12"/>
        <v>171.7075937814072</v>
      </c>
      <c r="Q41" s="12">
        <f t="shared" si="12"/>
        <v>178.9957015646748</v>
      </c>
      <c r="R41" s="12">
        <f t="shared" si="12"/>
        <v>186.296629750937</v>
      </c>
      <c r="S41" s="12">
        <f t="shared" si="12"/>
        <v>193.51824656237963</v>
      </c>
      <c r="T41" s="12">
        <f t="shared" si="12"/>
        <v>200.57784781330815</v>
      </c>
      <c r="U41" s="12">
        <f t="shared" si="12"/>
        <v>207.4108261319517</v>
      </c>
      <c r="V41" s="12">
        <f t="shared" si="13"/>
        <v>213.97537752960238</v>
      </c>
      <c r="W41" s="12">
        <f t="shared" si="13"/>
        <v>220.2531018032173</v>
      </c>
      <c r="X41" s="12">
        <f t="shared" si="13"/>
        <v>226.24662510458273</v>
      </c>
      <c r="Y41" s="12">
        <f t="shared" si="13"/>
        <v>231.97575050737848</v>
      </c>
      <c r="Z41" s="12">
        <f t="shared" si="13"/>
      </c>
      <c r="AA41" s="12">
        <f t="shared" si="13"/>
      </c>
      <c r="AB41" s="12">
        <f t="shared" si="13"/>
      </c>
      <c r="AC41" s="12">
        <f t="shared" si="13"/>
      </c>
      <c r="AD41" s="12">
        <f t="shared" si="13"/>
      </c>
      <c r="AE41" s="12">
        <f t="shared" si="13"/>
      </c>
      <c r="AF41" s="20">
        <f t="shared" si="13"/>
      </c>
      <c r="AG41" s="14">
        <f t="shared" si="3"/>
        <v>-0.4056536870807598</v>
      </c>
      <c r="AH41" s="14">
        <f t="shared" si="4"/>
        <v>-0.008488685939030214</v>
      </c>
      <c r="AJ41" s="6"/>
      <c r="AK41" s="6"/>
      <c r="AL41" s="6"/>
    </row>
    <row r="42" spans="1:38" ht="15.75" thickBot="1">
      <c r="A42" s="13">
        <v>41273</v>
      </c>
      <c r="B42" s="21">
        <f t="shared" si="11"/>
      </c>
      <c r="C42" s="21">
        <f t="shared" si="11"/>
      </c>
      <c r="D42" s="21">
        <f t="shared" si="11"/>
      </c>
      <c r="E42" s="21">
        <f t="shared" si="11"/>
      </c>
      <c r="F42" s="21">
        <f t="shared" si="11"/>
      </c>
      <c r="G42" s="21">
        <f t="shared" si="11"/>
      </c>
      <c r="H42" s="21">
        <f t="shared" si="11"/>
      </c>
      <c r="I42" s="21">
        <f t="shared" si="11"/>
        <v>125.29994284983032</v>
      </c>
      <c r="J42" s="21">
        <f t="shared" si="11"/>
        <v>130.9373218713065</v>
      </c>
      <c r="K42" s="21">
        <f t="shared" si="11"/>
        <v>136.82800468525858</v>
      </c>
      <c r="L42" s="21">
        <f t="shared" si="12"/>
        <v>142.9988718476879</v>
      </c>
      <c r="M42" s="21">
        <f t="shared" si="12"/>
        <v>149.4613114511296</v>
      </c>
      <c r="N42" s="21">
        <f t="shared" si="12"/>
        <v>156.20706179109573</v>
      </c>
      <c r="O42" s="21">
        <f t="shared" si="12"/>
        <v>163.2048330064781</v>
      </c>
      <c r="P42" s="21">
        <f t="shared" si="12"/>
        <v>170.3993000637974</v>
      </c>
      <c r="Q42" s="21">
        <f t="shared" si="12"/>
        <v>177.71389713944677</v>
      </c>
      <c r="R42" s="21">
        <f t="shared" si="12"/>
        <v>185.0579719699734</v>
      </c>
      <c r="S42" s="21">
        <f t="shared" si="12"/>
        <v>192.3372833321008</v>
      </c>
      <c r="T42" s="21">
        <f t="shared" si="12"/>
        <v>199.46540686789143</v>
      </c>
      <c r="U42" s="21">
        <f t="shared" si="12"/>
        <v>206.37319083655197</v>
      </c>
      <c r="V42" s="21">
        <f t="shared" si="13"/>
        <v>213.01429368793717</v>
      </c>
      <c r="W42" s="21">
        <f t="shared" si="13"/>
        <v>219.36640293129938</v>
      </c>
      <c r="X42" s="21">
        <f t="shared" si="13"/>
        <v>225.4291553469008</v>
      </c>
      <c r="Y42" s="21">
        <f t="shared" si="13"/>
        <v>231.22028076697222</v>
      </c>
      <c r="Z42" s="21">
        <f t="shared" si="13"/>
      </c>
      <c r="AA42" s="21">
        <f t="shared" si="13"/>
      </c>
      <c r="AB42" s="21">
        <f t="shared" si="13"/>
      </c>
      <c r="AC42" s="21">
        <f t="shared" si="13"/>
      </c>
      <c r="AD42" s="21">
        <f t="shared" si="13"/>
      </c>
      <c r="AE42" s="21">
        <f t="shared" si="13"/>
      </c>
      <c r="AF42" s="22">
        <f t="shared" si="13"/>
      </c>
      <c r="AG42" s="14">
        <f t="shared" si="3"/>
        <v>-0.3989065382001349</v>
      </c>
      <c r="AH42" s="14">
        <f t="shared" si="4"/>
        <v>0.014253333954900662</v>
      </c>
      <c r="AJ42" s="6"/>
      <c r="AK42" s="6"/>
      <c r="AL42" s="6"/>
    </row>
    <row r="43" spans="1:35" s="4" customFormat="1" ht="15.75" hidden="1" thickTop="1">
      <c r="A43" s="19" t="s">
        <v>2</v>
      </c>
      <c r="B43" s="6">
        <f>$AH$4+PI()*(1-2*B$5)</f>
        <v>1.9899662354822016</v>
      </c>
      <c r="C43" s="6">
        <f aca="true" t="shared" si="14" ref="C43:AF43">$AH$4+PI()*(1-2*C$5)</f>
        <v>1.8590665415826266</v>
      </c>
      <c r="D43" s="6">
        <f t="shared" si="14"/>
        <v>1.7281668476830516</v>
      </c>
      <c r="E43" s="6">
        <f t="shared" si="14"/>
        <v>1.5972671537834753</v>
      </c>
      <c r="F43" s="6">
        <f t="shared" si="14"/>
        <v>1.4663674598839025</v>
      </c>
      <c r="G43" s="6">
        <f t="shared" si="14"/>
        <v>1.3354677659843237</v>
      </c>
      <c r="H43" s="6">
        <f t="shared" si="14"/>
        <v>1.204568072084751</v>
      </c>
      <c r="I43" s="6">
        <f t="shared" si="14"/>
        <v>1.0736683781851784</v>
      </c>
      <c r="J43" s="6">
        <f t="shared" si="14"/>
        <v>0.9427686842855996</v>
      </c>
      <c r="K43" s="6">
        <f t="shared" si="14"/>
        <v>0.8118689903860267</v>
      </c>
      <c r="L43" s="6">
        <f t="shared" si="14"/>
        <v>0.6809692964864542</v>
      </c>
      <c r="M43" s="6">
        <f t="shared" si="14"/>
        <v>0.5500696025868754</v>
      </c>
      <c r="N43" s="6">
        <f t="shared" si="14"/>
        <v>0.41916990868730253</v>
      </c>
      <c r="O43" s="6">
        <f t="shared" si="14"/>
        <v>0.2882702147877301</v>
      </c>
      <c r="P43" s="6">
        <f t="shared" si="14"/>
        <v>0.1573705208881513</v>
      </c>
      <c r="Q43" s="6">
        <f t="shared" si="14"/>
        <v>0.026470826988578458</v>
      </c>
      <c r="R43" s="6">
        <f t="shared" si="14"/>
        <v>-0.10442886691099405</v>
      </c>
      <c r="S43" s="6">
        <f t="shared" si="14"/>
        <v>-0.23532856081057318</v>
      </c>
      <c r="T43" s="6">
        <f t="shared" si="14"/>
        <v>-0.36622825471014536</v>
      </c>
      <c r="U43" s="6">
        <f t="shared" si="14"/>
        <v>-0.4971279486097182</v>
      </c>
      <c r="V43" s="6">
        <f t="shared" si="14"/>
        <v>-0.6280276425092973</v>
      </c>
      <c r="W43" s="6">
        <f t="shared" si="14"/>
        <v>-0.7589273364088694</v>
      </c>
      <c r="X43" s="6">
        <f t="shared" si="14"/>
        <v>-0.8898270303084487</v>
      </c>
      <c r="Y43" s="6">
        <f t="shared" si="14"/>
        <v>-1.0207267242080214</v>
      </c>
      <c r="Z43" s="6">
        <f t="shared" si="14"/>
        <v>-1.1516264181075937</v>
      </c>
      <c r="AA43" s="6">
        <f t="shared" si="14"/>
        <v>-1.2825261120071727</v>
      </c>
      <c r="AB43" s="6">
        <f t="shared" si="14"/>
        <v>-1.4134258059067457</v>
      </c>
      <c r="AC43" s="6">
        <f t="shared" si="14"/>
        <v>-1.5443254998063178</v>
      </c>
      <c r="AD43" s="6">
        <f t="shared" si="14"/>
        <v>-1.6752251937058968</v>
      </c>
      <c r="AE43" s="6">
        <f t="shared" si="14"/>
        <v>-1.8061248876054699</v>
      </c>
      <c r="AF43" s="6">
        <f t="shared" si="14"/>
        <v>-1.937024581505042</v>
      </c>
      <c r="AG43" s="23" t="s">
        <v>12</v>
      </c>
      <c r="AH43" s="24">
        <v>39812</v>
      </c>
      <c r="AI43" s="5"/>
    </row>
    <row r="44" ht="15.75" thickTop="1"/>
    <row r="45" ht="15"/>
    <row r="46" spans="1:33" ht="15">
      <c r="A46" s="2"/>
      <c r="AG46" s="4"/>
    </row>
    <row r="47" ht="15">
      <c r="A47" s="2"/>
    </row>
    <row r="48" ht="15">
      <c r="A48" s="2"/>
    </row>
    <row r="49" ht="15">
      <c r="A49" s="2"/>
    </row>
    <row r="50" ht="15">
      <c r="A50" s="2"/>
    </row>
    <row r="51" ht="15">
      <c r="A51" s="2"/>
    </row>
  </sheetData>
  <mergeCells count="8">
    <mergeCell ref="B4:D4"/>
    <mergeCell ref="E4:AF4"/>
    <mergeCell ref="A1:AF1"/>
    <mergeCell ref="A2:AF2"/>
    <mergeCell ref="A3:B3"/>
    <mergeCell ref="F3:G3"/>
    <mergeCell ref="H3:J3"/>
    <mergeCell ref="N3:AF3"/>
  </mergeCell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2016-03-11T10:18:51Z</cp:lastPrinted>
  <dcterms:created xsi:type="dcterms:W3CDTF">2016-03-06T19:24:17Z</dcterms:created>
  <cp:category/>
  <cp:version/>
  <cp:contentType/>
  <cp:contentStatus/>
</cp:coreProperties>
</file>